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<sst xmlns="http://schemas.openxmlformats.org/spreadsheetml/2006/main" count="23" uniqueCount="15">
  <si>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Tüp No</t>
  </si>
  <si>
    <t>Toluen Hacmi</t>
  </si>
  <si>
    <t xml:space="preserve">Toluen Mol Sayısı </t>
  </si>
  <si>
    <t>Aseton Hacmi</t>
  </si>
  <si>
    <t xml:space="preserve">Aseton Mol Sayısı </t>
  </si>
  <si>
    <t>Asetonun Mol Kesri</t>
  </si>
  <si>
    <t>Aseton Mol Sayısı</t>
  </si>
  <si>
    <t>Aseton Mol Kesri</t>
  </si>
  <si>
    <t>Sıvı Faz</t>
  </si>
  <si>
    <t>Buhar Faz</t>
  </si>
  <si>
    <t>Aseton(ml)</t>
  </si>
  <si>
    <t>Sıcaklık Aralığı °C</t>
  </si>
  <si>
    <t>Ortalama Sıcaklık °C</t>
  </si>
  <si>
    <t>Toluen(ml)</t>
  </si>
  <si>
    <t xml:space="preserve"> p = sabit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</si>
</sst>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</numFmts>
  <fonts count="4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2"/>
    </font>
    <font>
      <vertAlign val="subscript"/>
      <sz val="10"/>
      <name val="Arial Tu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152400</xdr:rowOff>
    </xdr:from>
    <xdr:to>
      <xdr:col>19</xdr:col>
      <xdr:colOff>9525</xdr:colOff>
      <xdr:row>16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3524250" y="800100"/>
          <a:ext cx="3181350" cy="1800225"/>
        </a:xfrm>
        <a:custGeom>
          <a:pathLst>
            <a:path h="189" w="289">
              <a:moveTo>
                <a:pt x="0" y="0"/>
              </a:moveTo>
              <a:cubicBezTo>
                <a:pt x="38" y="7"/>
                <a:pt x="76" y="15"/>
                <a:pt x="107" y="26"/>
              </a:cubicBezTo>
              <a:cubicBezTo>
                <a:pt x="138" y="37"/>
                <a:pt x="162" y="53"/>
                <a:pt x="184" y="69"/>
              </a:cubicBezTo>
              <a:cubicBezTo>
                <a:pt x="206" y="85"/>
                <a:pt x="222" y="103"/>
                <a:pt x="240" y="123"/>
              </a:cubicBezTo>
              <a:cubicBezTo>
                <a:pt x="258" y="143"/>
                <a:pt x="273" y="166"/>
                <a:pt x="289" y="18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200025</xdr:colOff>
      <xdr:row>2</xdr:row>
      <xdr:rowOff>9525</xdr:rowOff>
    </xdr:from>
    <xdr:to>
      <xdr:col>17</xdr:col>
      <xdr:colOff>161925</xdr:colOff>
      <xdr:row>19</xdr:row>
      <xdr:rowOff>9525</xdr:rowOff>
    </xdr:to>
    <xdr:sp>
      <xdr:nvSpPr>
        <xdr:cNvPr id="2" name="AutoShape 7"/>
        <xdr:cNvSpPr>
          <a:spLocks/>
        </xdr:cNvSpPr>
      </xdr:nvSpPr>
      <xdr:spPr>
        <a:xfrm rot="25559681" flipV="1">
          <a:off x="4076700" y="333375"/>
          <a:ext cx="2076450" cy="2752725"/>
        </a:xfrm>
        <a:custGeom>
          <a:pathLst>
            <a:path h="189" w="289">
              <a:moveTo>
                <a:pt x="0" y="0"/>
              </a:moveTo>
              <a:cubicBezTo>
                <a:pt x="38" y="7"/>
                <a:pt x="76" y="15"/>
                <a:pt x="107" y="26"/>
              </a:cubicBezTo>
              <a:cubicBezTo>
                <a:pt x="138" y="37"/>
                <a:pt x="162" y="53"/>
                <a:pt x="184" y="69"/>
              </a:cubicBezTo>
              <a:cubicBezTo>
                <a:pt x="206" y="85"/>
                <a:pt x="222" y="103"/>
                <a:pt x="240" y="123"/>
              </a:cubicBezTo>
              <a:cubicBezTo>
                <a:pt x="258" y="143"/>
                <a:pt x="273" y="166"/>
                <a:pt x="289" y="18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19050</xdr:rowOff>
    </xdr:from>
    <xdr:to>
      <xdr:col>14</xdr:col>
      <xdr:colOff>19050</xdr:colOff>
      <xdr:row>20</xdr:row>
      <xdr:rowOff>0</xdr:rowOff>
    </xdr:to>
    <xdr:sp>
      <xdr:nvSpPr>
        <xdr:cNvPr id="3" name="Line 8"/>
        <xdr:cNvSpPr>
          <a:spLocks/>
        </xdr:cNvSpPr>
      </xdr:nvSpPr>
      <xdr:spPr>
        <a:xfrm>
          <a:off x="4953000" y="504825"/>
          <a:ext cx="0" cy="27336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295275</xdr:colOff>
      <xdr:row>11</xdr:row>
      <xdr:rowOff>142875</xdr:rowOff>
    </xdr:from>
    <xdr:to>
      <xdr:col>17</xdr:col>
      <xdr:colOff>295275</xdr:colOff>
      <xdr:row>20</xdr:row>
      <xdr:rowOff>28575</xdr:rowOff>
    </xdr:to>
    <xdr:sp>
      <xdr:nvSpPr>
        <xdr:cNvPr id="4" name="Line 9"/>
        <xdr:cNvSpPr>
          <a:spLocks/>
        </xdr:cNvSpPr>
      </xdr:nvSpPr>
      <xdr:spPr>
        <a:xfrm>
          <a:off x="6286500" y="1924050"/>
          <a:ext cx="0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180975</xdr:colOff>
      <xdr:row>11</xdr:row>
      <xdr:rowOff>142875</xdr:rowOff>
    </xdr:from>
    <xdr:to>
      <xdr:col>16</xdr:col>
      <xdr:colOff>180975</xdr:colOff>
      <xdr:row>20</xdr:row>
      <xdr:rowOff>28575</xdr:rowOff>
    </xdr:to>
    <xdr:sp>
      <xdr:nvSpPr>
        <xdr:cNvPr id="5" name="Line 10"/>
        <xdr:cNvSpPr>
          <a:spLocks/>
        </xdr:cNvSpPr>
      </xdr:nvSpPr>
      <xdr:spPr>
        <a:xfrm>
          <a:off x="5819775" y="1924050"/>
          <a:ext cx="0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17</xdr:col>
      <xdr:colOff>295275</xdr:colOff>
      <xdr:row>13</xdr:row>
      <xdr:rowOff>0</xdr:rowOff>
    </xdr:to>
    <xdr:sp>
      <xdr:nvSpPr>
        <xdr:cNvPr id="6" name="Line 11"/>
        <xdr:cNvSpPr>
          <a:spLocks/>
        </xdr:cNvSpPr>
      </xdr:nvSpPr>
      <xdr:spPr>
        <a:xfrm>
          <a:off x="4933950" y="2105025"/>
          <a:ext cx="13525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295275</xdr:colOff>
      <xdr:row>12</xdr:row>
      <xdr:rowOff>95250</xdr:rowOff>
    </xdr:from>
    <xdr:to>
      <xdr:col>14</xdr:col>
      <xdr:colOff>85725</xdr:colOff>
      <xdr:row>13</xdr:row>
      <xdr:rowOff>66675</xdr:rowOff>
    </xdr:to>
    <xdr:sp>
      <xdr:nvSpPr>
        <xdr:cNvPr id="7" name="Oval 12"/>
        <xdr:cNvSpPr>
          <a:spLocks/>
        </xdr:cNvSpPr>
      </xdr:nvSpPr>
      <xdr:spPr>
        <a:xfrm>
          <a:off x="4876800" y="2038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95250</xdr:colOff>
      <xdr:row>12</xdr:row>
      <xdr:rowOff>95250</xdr:rowOff>
    </xdr:from>
    <xdr:to>
      <xdr:col>16</xdr:col>
      <xdr:colOff>238125</xdr:colOff>
      <xdr:row>13</xdr:row>
      <xdr:rowOff>66675</xdr:rowOff>
    </xdr:to>
    <xdr:sp>
      <xdr:nvSpPr>
        <xdr:cNvPr id="8" name="Oval 13"/>
        <xdr:cNvSpPr>
          <a:spLocks/>
        </xdr:cNvSpPr>
      </xdr:nvSpPr>
      <xdr:spPr>
        <a:xfrm>
          <a:off x="5734050" y="2038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228600</xdr:colOff>
      <xdr:row>12</xdr:row>
      <xdr:rowOff>95250</xdr:rowOff>
    </xdr:from>
    <xdr:to>
      <xdr:col>18</xdr:col>
      <xdr:colOff>19050</xdr:colOff>
      <xdr:row>13</xdr:row>
      <xdr:rowOff>66675</xdr:rowOff>
    </xdr:to>
    <xdr:sp>
      <xdr:nvSpPr>
        <xdr:cNvPr id="9" name="Oval 14"/>
        <xdr:cNvSpPr>
          <a:spLocks/>
        </xdr:cNvSpPr>
      </xdr:nvSpPr>
      <xdr:spPr>
        <a:xfrm>
          <a:off x="6219825" y="2038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295275</xdr:colOff>
      <xdr:row>17</xdr:row>
      <xdr:rowOff>9525</xdr:rowOff>
    </xdr:from>
    <xdr:to>
      <xdr:col>14</xdr:col>
      <xdr:colOff>85725</xdr:colOff>
      <xdr:row>17</xdr:row>
      <xdr:rowOff>142875</xdr:rowOff>
    </xdr:to>
    <xdr:sp>
      <xdr:nvSpPr>
        <xdr:cNvPr id="10" name="Oval 15"/>
        <xdr:cNvSpPr>
          <a:spLocks/>
        </xdr:cNvSpPr>
      </xdr:nvSpPr>
      <xdr:spPr>
        <a:xfrm>
          <a:off x="4876800" y="27622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304800</xdr:colOff>
      <xdr:row>2</xdr:row>
      <xdr:rowOff>114300</xdr:rowOff>
    </xdr:from>
    <xdr:to>
      <xdr:col>14</xdr:col>
      <xdr:colOff>95250</xdr:colOff>
      <xdr:row>3</xdr:row>
      <xdr:rowOff>85725</xdr:rowOff>
    </xdr:to>
    <xdr:sp>
      <xdr:nvSpPr>
        <xdr:cNvPr id="11" name="Oval 16"/>
        <xdr:cNvSpPr>
          <a:spLocks/>
        </xdr:cNvSpPr>
      </xdr:nvSpPr>
      <xdr:spPr>
        <a:xfrm>
          <a:off x="4886325" y="4381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190500</xdr:colOff>
      <xdr:row>2</xdr:row>
      <xdr:rowOff>57150</xdr:rowOff>
    </xdr:from>
    <xdr:to>
      <xdr:col>9</xdr:col>
      <xdr:colOff>219075</xdr:colOff>
      <xdr:row>4</xdr:row>
      <xdr:rowOff>9525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3009900" y="381000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T°C</a:t>
          </a:r>
        </a:p>
      </xdr:txBody>
    </xdr:sp>
    <xdr:clientData/>
  </xdr:twoCellAnchor>
  <xdr:twoCellAnchor>
    <xdr:from>
      <xdr:col>16</xdr:col>
      <xdr:colOff>257175</xdr:colOff>
      <xdr:row>20</xdr:row>
      <xdr:rowOff>104775</xdr:rowOff>
    </xdr:from>
    <xdr:to>
      <xdr:col>18</xdr:col>
      <xdr:colOff>323850</xdr:colOff>
      <xdr:row>22</xdr:row>
      <xdr:rowOff>57150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5895975" y="33432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x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, y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14</xdr:col>
      <xdr:colOff>133350</xdr:colOff>
      <xdr:row>18</xdr:row>
      <xdr:rowOff>142875</xdr:rowOff>
    </xdr:from>
    <xdr:to>
      <xdr:col>15</xdr:col>
      <xdr:colOff>9525</xdr:colOff>
      <xdr:row>20</xdr:row>
      <xdr:rowOff>95250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5067300" y="3057525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x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17</xdr:col>
      <xdr:colOff>342900</xdr:colOff>
      <xdr:row>18</xdr:row>
      <xdr:rowOff>123825</xdr:rowOff>
    </xdr:from>
    <xdr:to>
      <xdr:col>18</xdr:col>
      <xdr:colOff>219075</xdr:colOff>
      <xdr:row>20</xdr:row>
      <xdr:rowOff>76200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6334125" y="3038475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y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16</xdr:col>
      <xdr:colOff>152400</xdr:colOff>
      <xdr:row>18</xdr:row>
      <xdr:rowOff>114300</xdr:rowOff>
    </xdr:from>
    <xdr:to>
      <xdr:col>17</xdr:col>
      <xdr:colOff>28575</xdr:colOff>
      <xdr:row>20</xdr:row>
      <xdr:rowOff>66675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5791200" y="302895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z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13</xdr:col>
      <xdr:colOff>66675</xdr:colOff>
      <xdr:row>16</xdr:row>
      <xdr:rowOff>28575</xdr:rowOff>
    </xdr:from>
    <xdr:to>
      <xdr:col>13</xdr:col>
      <xdr:colOff>295275</xdr:colOff>
      <xdr:row>17</xdr:row>
      <xdr:rowOff>142875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4648200" y="2619375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a</a:t>
          </a:r>
        </a:p>
      </xdr:txBody>
    </xdr:sp>
    <xdr:clientData/>
  </xdr:twoCellAnchor>
  <xdr:twoCellAnchor>
    <xdr:from>
      <xdr:col>13</xdr:col>
      <xdr:colOff>28575</xdr:colOff>
      <xdr:row>12</xdr:row>
      <xdr:rowOff>47625</xdr:rowOff>
    </xdr:from>
    <xdr:to>
      <xdr:col>13</xdr:col>
      <xdr:colOff>266700</xdr:colOff>
      <xdr:row>14</xdr:row>
      <xdr:rowOff>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4610100" y="1990725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1</a:t>
          </a:r>
        </a:p>
      </xdr:txBody>
    </xdr:sp>
    <xdr:clientData/>
  </xdr:twoCellAnchor>
  <xdr:twoCellAnchor>
    <xdr:from>
      <xdr:col>18</xdr:col>
      <xdr:colOff>9525</xdr:colOff>
      <xdr:row>11</xdr:row>
      <xdr:rowOff>123825</xdr:rowOff>
    </xdr:from>
    <xdr:to>
      <xdr:col>18</xdr:col>
      <xdr:colOff>238125</xdr:colOff>
      <xdr:row>13</xdr:row>
      <xdr:rowOff>76200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6353175" y="190500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b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1</a:t>
          </a:r>
        </a:p>
      </xdr:txBody>
    </xdr:sp>
    <xdr:clientData/>
  </xdr:twoCellAnchor>
  <xdr:twoCellAnchor>
    <xdr:from>
      <xdr:col>15</xdr:col>
      <xdr:colOff>323850</xdr:colOff>
      <xdr:row>11</xdr:row>
      <xdr:rowOff>104775</xdr:rowOff>
    </xdr:from>
    <xdr:to>
      <xdr:col>16</xdr:col>
      <xdr:colOff>200025</xdr:colOff>
      <xdr:row>13</xdr:row>
      <xdr:rowOff>57150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5610225" y="188595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k</a:t>
          </a:r>
        </a:p>
      </xdr:txBody>
    </xdr:sp>
    <xdr:clientData/>
  </xdr:twoCellAnchor>
  <xdr:twoCellAnchor>
    <xdr:from>
      <xdr:col>13</xdr:col>
      <xdr:colOff>47625</xdr:colOff>
      <xdr:row>2</xdr:row>
      <xdr:rowOff>57150</xdr:rowOff>
    </xdr:from>
    <xdr:to>
      <xdr:col>13</xdr:col>
      <xdr:colOff>276225</xdr:colOff>
      <xdr:row>4</xdr:row>
      <xdr:rowOff>9525</xdr:rowOff>
    </xdr:to>
    <xdr:sp>
      <xdr:nvSpPr>
        <xdr:cNvPr id="21" name="TextBox 28"/>
        <xdr:cNvSpPr txBox="1">
          <a:spLocks noChangeArrowheads="1"/>
        </xdr:cNvSpPr>
      </xdr:nvSpPr>
      <xdr:spPr>
        <a:xfrm>
          <a:off x="4629150" y="38100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15</xdr:col>
      <xdr:colOff>190500</xdr:colOff>
      <xdr:row>21</xdr:row>
      <xdr:rowOff>9525</xdr:rowOff>
    </xdr:to>
    <xdr:sp>
      <xdr:nvSpPr>
        <xdr:cNvPr id="22" name="Line 29"/>
        <xdr:cNvSpPr>
          <a:spLocks/>
        </xdr:cNvSpPr>
      </xdr:nvSpPr>
      <xdr:spPr>
        <a:xfrm>
          <a:off x="4276725" y="34099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18"/>
  <sheetViews>
    <sheetView tabSelected="1" workbookViewId="0" topLeftCell="L1">
      <selection activeCell="X5" sqref="X5"/>
    </sheetView>
  </sheetViews>
  <sheetFormatPr defaultColWidth="9.00390625" defaultRowHeight="12.75"/>
  <cols>
    <col min="2" max="2" width="3.25390625" style="0" bestFit="1" customWidth="1"/>
    <col min="3" max="4" width="4.125" style="2" customWidth="1"/>
    <col min="5" max="6" width="4.625" style="0" customWidth="1"/>
    <col min="7" max="8" width="7.00390625" style="0" customWidth="1"/>
    <col min="10" max="10" width="7.125" style="0" customWidth="1"/>
    <col min="13" max="17" width="4.625" style="0" customWidth="1"/>
    <col min="18" max="18" width="6.625" style="0" customWidth="1"/>
    <col min="19" max="19" width="7.625" style="0" customWidth="1"/>
  </cols>
  <sheetData>
    <row r="4" spans="2:23" s="8" customFormat="1" ht="22.5" customHeight="1">
      <c r="B4" s="16" t="s">
        <v>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26" t="s">
        <v>8</v>
      </c>
      <c r="N4" s="27"/>
      <c r="O4" s="27"/>
      <c r="P4" s="27"/>
      <c r="Q4" s="27"/>
      <c r="R4" s="27"/>
      <c r="S4" s="27"/>
      <c r="T4" s="27"/>
      <c r="U4" s="27"/>
      <c r="V4" s="27"/>
      <c r="W4" s="28"/>
    </row>
    <row r="5" spans="2:23" s="1" customFormat="1" ht="55.5" customHeight="1">
      <c r="B5" s="3" t="s">
        <v>0</v>
      </c>
      <c r="C5" s="3" t="s">
        <v>10</v>
      </c>
      <c r="D5" s="3" t="s">
        <v>13</v>
      </c>
      <c r="E5" s="15" t="s">
        <v>11</v>
      </c>
      <c r="F5" s="15"/>
      <c r="G5" s="3" t="s">
        <v>12</v>
      </c>
      <c r="H5" s="3" t="s">
        <v>1</v>
      </c>
      <c r="I5" s="3" t="s">
        <v>2</v>
      </c>
      <c r="J5" s="3" t="s">
        <v>3</v>
      </c>
      <c r="K5" s="3" t="s">
        <v>4</v>
      </c>
      <c r="L5" s="4" t="s">
        <v>5</v>
      </c>
      <c r="M5" s="3" t="s">
        <v>0</v>
      </c>
      <c r="N5" s="3" t="s">
        <v>10</v>
      </c>
      <c r="O5" s="3" t="s">
        <v>13</v>
      </c>
      <c r="P5" s="15" t="s">
        <v>11</v>
      </c>
      <c r="Q5" s="15"/>
      <c r="R5" s="3" t="s">
        <v>12</v>
      </c>
      <c r="S5" s="3" t="s">
        <v>1</v>
      </c>
      <c r="T5" s="3" t="s">
        <v>2</v>
      </c>
      <c r="U5" s="3" t="s">
        <v>3</v>
      </c>
      <c r="V5" s="3" t="s">
        <v>6</v>
      </c>
      <c r="W5" s="4" t="s">
        <v>7</v>
      </c>
    </row>
    <row r="6" spans="2:23" s="8" customFormat="1" ht="18" customHeight="1">
      <c r="B6" s="5">
        <v>1</v>
      </c>
      <c r="C6" s="5">
        <v>45</v>
      </c>
      <c r="D6" s="5">
        <v>5</v>
      </c>
      <c r="E6" s="5">
        <v>38</v>
      </c>
      <c r="F6" s="5">
        <v>60</v>
      </c>
      <c r="G6" s="5">
        <f>F6+E6/2</f>
        <v>79</v>
      </c>
      <c r="H6" s="5">
        <v>0.8</v>
      </c>
      <c r="I6" s="6">
        <f>H6*0.8669/92.13</f>
        <v>0.007527624009551721</v>
      </c>
      <c r="J6" s="5">
        <f>15-H6</f>
        <v>14.2</v>
      </c>
      <c r="K6" s="6">
        <f>J6*0.79/58</f>
        <v>0.19341379310344828</v>
      </c>
      <c r="L6" s="7">
        <f>K6/(I6+K6)</f>
        <v>0.9625382157760013</v>
      </c>
      <c r="M6" s="5">
        <v>1</v>
      </c>
      <c r="N6" s="5">
        <v>45</v>
      </c>
      <c r="O6" s="5">
        <v>5</v>
      </c>
      <c r="P6" s="5">
        <v>38</v>
      </c>
      <c r="Q6" s="5">
        <v>60</v>
      </c>
      <c r="R6" s="5">
        <f>Q6+P6/2</f>
        <v>79</v>
      </c>
      <c r="S6" s="5">
        <f>D6-H6</f>
        <v>4.2</v>
      </c>
      <c r="T6" s="6">
        <f>S6*0.8669/92.13</f>
        <v>0.03952002605014654</v>
      </c>
      <c r="U6" s="5">
        <f>C6-J6</f>
        <v>30.8</v>
      </c>
      <c r="V6" s="6">
        <f>U6*0.79/58</f>
        <v>0.41951724137931035</v>
      </c>
      <c r="W6" s="7">
        <f>V6/(T6+V6)</f>
        <v>0.9139067155234409</v>
      </c>
    </row>
    <row r="7" spans="2:23" s="8" customFormat="1" ht="18" customHeight="1">
      <c r="B7" s="9">
        <v>2</v>
      </c>
      <c r="C7" s="9">
        <v>35</v>
      </c>
      <c r="D7" s="9">
        <v>15</v>
      </c>
      <c r="E7" s="9">
        <v>36</v>
      </c>
      <c r="F7" s="9">
        <v>64</v>
      </c>
      <c r="G7" s="9">
        <f>F7+E7/2</f>
        <v>82</v>
      </c>
      <c r="H7" s="9">
        <v>2.1</v>
      </c>
      <c r="I7" s="10">
        <f>H7*0.8669/92.13</f>
        <v>0.01976001302507327</v>
      </c>
      <c r="J7" s="9">
        <f>15-H7</f>
        <v>12.9</v>
      </c>
      <c r="K7" s="10">
        <f>J7*0.79/58</f>
        <v>0.17570689655172414</v>
      </c>
      <c r="L7" s="11">
        <f>K7/(I7+K7)</f>
        <v>0.8989086538081796</v>
      </c>
      <c r="M7" s="9">
        <v>2</v>
      </c>
      <c r="N7" s="9">
        <v>35</v>
      </c>
      <c r="O7" s="9">
        <v>15</v>
      </c>
      <c r="P7" s="9">
        <v>36</v>
      </c>
      <c r="Q7" s="9">
        <v>64</v>
      </c>
      <c r="R7" s="9">
        <f>Q7+P7/2</f>
        <v>82</v>
      </c>
      <c r="S7" s="9">
        <f>D7-H7</f>
        <v>12.9</v>
      </c>
      <c r="T7" s="10">
        <f>S7*0.8669/92.13</f>
        <v>0.12138293715402151</v>
      </c>
      <c r="U7" s="9">
        <f>C7-J7</f>
        <v>22.1</v>
      </c>
      <c r="V7" s="10">
        <f>U7*0.79/58</f>
        <v>0.3010172413793104</v>
      </c>
      <c r="W7" s="11">
        <f>V7/(T7+V7)</f>
        <v>0.7126352134237011</v>
      </c>
    </row>
    <row r="8" spans="2:23" s="8" customFormat="1" ht="18" customHeight="1">
      <c r="B8" s="9">
        <v>3</v>
      </c>
      <c r="C8" s="9">
        <v>25</v>
      </c>
      <c r="D8" s="9">
        <v>25</v>
      </c>
      <c r="E8" s="9">
        <v>30</v>
      </c>
      <c r="F8" s="9">
        <v>71</v>
      </c>
      <c r="G8" s="9">
        <f>F8+E8/2</f>
        <v>86</v>
      </c>
      <c r="H8" s="9">
        <v>3.8</v>
      </c>
      <c r="I8" s="10">
        <f>H8*0.8669/92.13</f>
        <v>0.03575621404537067</v>
      </c>
      <c r="J8" s="9">
        <f>15-H8</f>
        <v>11.2</v>
      </c>
      <c r="K8" s="10">
        <f>J8*0.79/58</f>
        <v>0.15255172413793103</v>
      </c>
      <c r="L8" s="11">
        <f>K8/(I8+K8)</f>
        <v>0.8101183922975937</v>
      </c>
      <c r="M8" s="9">
        <v>3</v>
      </c>
      <c r="N8" s="9">
        <v>25</v>
      </c>
      <c r="O8" s="9">
        <v>25</v>
      </c>
      <c r="P8" s="9">
        <v>30</v>
      </c>
      <c r="Q8" s="9">
        <v>71</v>
      </c>
      <c r="R8" s="9">
        <f>Q8+P8/2</f>
        <v>86</v>
      </c>
      <c r="S8" s="9">
        <f>D8-H8</f>
        <v>21.2</v>
      </c>
      <c r="T8" s="10">
        <f>S8*0.8669/92.13</f>
        <v>0.1994820362531206</v>
      </c>
      <c r="U8" s="9">
        <f>C8-J8</f>
        <v>13.8</v>
      </c>
      <c r="V8" s="10">
        <f>U8*0.79/58</f>
        <v>0.18796551724137933</v>
      </c>
      <c r="W8" s="11">
        <f>V8/(T8+V8)</f>
        <v>0.48513796395425585</v>
      </c>
    </row>
    <row r="9" spans="2:23" s="8" customFormat="1" ht="18" customHeight="1">
      <c r="B9" s="12">
        <v>4</v>
      </c>
      <c r="C9" s="12">
        <v>15</v>
      </c>
      <c r="D9" s="12">
        <v>35</v>
      </c>
      <c r="E9" s="12">
        <v>29</v>
      </c>
      <c r="F9" s="12">
        <v>56</v>
      </c>
      <c r="G9" s="12">
        <f>F9+E9/2</f>
        <v>70.5</v>
      </c>
      <c r="H9" s="12">
        <v>7.1</v>
      </c>
      <c r="I9" s="13">
        <f>H9*0.8669/92.13</f>
        <v>0.06680766308477151</v>
      </c>
      <c r="J9" s="12">
        <f>15-H9</f>
        <v>7.9</v>
      </c>
      <c r="K9" s="13">
        <f>J9*0.79/58</f>
        <v>0.10760344827586207</v>
      </c>
      <c r="L9" s="14">
        <f>K9/(I9+K9)</f>
        <v>0.6169529420253972</v>
      </c>
      <c r="M9" s="12">
        <v>4</v>
      </c>
      <c r="N9" s="12">
        <v>15</v>
      </c>
      <c r="O9" s="12">
        <v>35</v>
      </c>
      <c r="P9" s="12">
        <v>29</v>
      </c>
      <c r="Q9" s="12">
        <v>56</v>
      </c>
      <c r="R9" s="12">
        <f>Q9+P9/2</f>
        <v>70.5</v>
      </c>
      <c r="S9" s="12">
        <f>D9-H9</f>
        <v>27.9</v>
      </c>
      <c r="T9" s="13">
        <f>S9*0.8669/92.13</f>
        <v>0.26252588733311627</v>
      </c>
      <c r="U9" s="12">
        <f>C9-J9</f>
        <v>7.1</v>
      </c>
      <c r="V9" s="13">
        <f>U9*0.79/58</f>
        <v>0.09670689655172414</v>
      </c>
      <c r="W9" s="14">
        <f>V9/(T9+V9)</f>
        <v>0.2692039838511108</v>
      </c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</sheetData>
  <mergeCells count="4">
    <mergeCell ref="E5:F5"/>
    <mergeCell ref="B4:L4"/>
    <mergeCell ref="P5:Q5"/>
    <mergeCell ref="M4:W4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2:S20"/>
  <sheetViews>
    <sheetView showGridLines="0" workbookViewId="0" topLeftCell="G1">
      <selection activeCell="I1" sqref="I1:U23"/>
    </sheetView>
  </sheetViews>
  <sheetFormatPr defaultColWidth="9.00390625" defaultRowHeight="12.75"/>
  <cols>
    <col min="1" max="16384" width="4.625" style="0" customWidth="1"/>
  </cols>
  <sheetData>
    <row r="2" spans="11:19" ht="12.75">
      <c r="K2" s="17"/>
      <c r="L2" s="18"/>
      <c r="M2" s="18"/>
      <c r="N2" s="18"/>
      <c r="O2" s="18"/>
      <c r="P2" s="18"/>
      <c r="Q2" s="18"/>
      <c r="R2" s="18"/>
      <c r="S2" s="19"/>
    </row>
    <row r="3" spans="11:19" ht="12.75">
      <c r="K3" s="20" t="s">
        <v>14</v>
      </c>
      <c r="S3" s="22"/>
    </row>
    <row r="4" spans="11:19" ht="12.75">
      <c r="K4" s="20"/>
      <c r="S4" s="22"/>
    </row>
    <row r="5" spans="11:19" ht="12.75">
      <c r="K5" s="20"/>
      <c r="L5" s="21"/>
      <c r="M5" s="21"/>
      <c r="N5" s="21"/>
      <c r="O5" s="21"/>
      <c r="P5" s="21"/>
      <c r="Q5" s="21"/>
      <c r="R5" s="21"/>
      <c r="S5" s="22"/>
    </row>
    <row r="6" spans="11:19" ht="12.75">
      <c r="K6" s="20"/>
      <c r="L6" s="21"/>
      <c r="M6" s="21"/>
      <c r="N6" s="21"/>
      <c r="O6" s="21"/>
      <c r="P6" s="21"/>
      <c r="Q6" s="21"/>
      <c r="R6" s="21"/>
      <c r="S6" s="22"/>
    </row>
    <row r="7" spans="11:19" ht="12.75">
      <c r="K7" s="20"/>
      <c r="L7" s="21"/>
      <c r="M7" s="21"/>
      <c r="N7" s="21"/>
      <c r="O7" s="21"/>
      <c r="P7" s="21"/>
      <c r="Q7" s="21"/>
      <c r="R7" s="21"/>
      <c r="S7" s="22"/>
    </row>
    <row r="8" spans="11:19" ht="12.75">
      <c r="K8" s="20"/>
      <c r="L8" s="21"/>
      <c r="M8" s="21"/>
      <c r="N8" s="21"/>
      <c r="O8" s="21"/>
      <c r="P8" s="21"/>
      <c r="Q8" s="21"/>
      <c r="R8" s="21"/>
      <c r="S8" s="22"/>
    </row>
    <row r="9" spans="11:19" ht="12.75">
      <c r="K9" s="20"/>
      <c r="L9" s="21"/>
      <c r="M9" s="21"/>
      <c r="N9" s="21"/>
      <c r="O9" s="21"/>
      <c r="P9" s="21"/>
      <c r="Q9" s="21"/>
      <c r="R9" s="21"/>
      <c r="S9" s="22"/>
    </row>
    <row r="10" spans="11:19" ht="12.75">
      <c r="K10" s="20"/>
      <c r="L10" s="21"/>
      <c r="M10" s="21"/>
      <c r="N10" s="21"/>
      <c r="O10" s="21"/>
      <c r="P10" s="21"/>
      <c r="Q10" s="21"/>
      <c r="R10" s="21"/>
      <c r="S10" s="22"/>
    </row>
    <row r="11" spans="11:19" ht="12.75">
      <c r="K11" s="20"/>
      <c r="L11" s="21"/>
      <c r="M11" s="21"/>
      <c r="N11" s="21"/>
      <c r="O11" s="21"/>
      <c r="P11" s="21"/>
      <c r="Q11" s="21"/>
      <c r="R11" s="21"/>
      <c r="S11" s="22"/>
    </row>
    <row r="12" spans="11:19" ht="12.75">
      <c r="K12" s="20"/>
      <c r="L12" s="21"/>
      <c r="M12" s="21"/>
      <c r="N12" s="21"/>
      <c r="O12" s="21"/>
      <c r="P12" s="21"/>
      <c r="Q12" s="21"/>
      <c r="R12" s="21"/>
      <c r="S12" s="22"/>
    </row>
    <row r="13" spans="11:19" ht="12.75">
      <c r="K13" s="20"/>
      <c r="L13" s="21"/>
      <c r="M13" s="21"/>
      <c r="N13" s="21"/>
      <c r="O13" s="21"/>
      <c r="P13" s="21"/>
      <c r="Q13" s="21"/>
      <c r="R13" s="21"/>
      <c r="S13" s="22"/>
    </row>
    <row r="14" spans="11:19" ht="12.75">
      <c r="K14" s="20"/>
      <c r="L14" s="21"/>
      <c r="M14" s="21"/>
      <c r="N14" s="21"/>
      <c r="O14" s="21"/>
      <c r="P14" s="21"/>
      <c r="Q14" s="21"/>
      <c r="R14" s="21"/>
      <c r="S14" s="22"/>
    </row>
    <row r="15" spans="11:19" ht="12.75">
      <c r="K15" s="20"/>
      <c r="L15" s="21"/>
      <c r="M15" s="21"/>
      <c r="N15" s="21"/>
      <c r="O15" s="21"/>
      <c r="P15" s="21"/>
      <c r="Q15" s="21"/>
      <c r="R15" s="21"/>
      <c r="S15" s="22"/>
    </row>
    <row r="16" spans="11:19" ht="12.75">
      <c r="K16" s="20"/>
      <c r="L16" s="21"/>
      <c r="M16" s="21"/>
      <c r="N16" s="21"/>
      <c r="O16" s="21"/>
      <c r="P16" s="21"/>
      <c r="Q16" s="21"/>
      <c r="R16" s="21"/>
      <c r="S16" s="22"/>
    </row>
    <row r="17" spans="11:19" ht="12.75">
      <c r="K17" s="20"/>
      <c r="L17" s="21"/>
      <c r="M17" s="21"/>
      <c r="N17" s="21"/>
      <c r="O17" s="21"/>
      <c r="P17" s="21"/>
      <c r="Q17" s="21"/>
      <c r="R17" s="21"/>
      <c r="S17" s="22"/>
    </row>
    <row r="18" spans="11:19" ht="12.75">
      <c r="K18" s="20"/>
      <c r="L18" s="21"/>
      <c r="M18" s="21"/>
      <c r="N18" s="21"/>
      <c r="O18" s="21"/>
      <c r="P18" s="21"/>
      <c r="Q18" s="21"/>
      <c r="R18" s="21"/>
      <c r="S18" s="22"/>
    </row>
    <row r="19" spans="11:19" ht="12.75">
      <c r="K19" s="20"/>
      <c r="L19" s="21"/>
      <c r="M19" s="21"/>
      <c r="N19" s="21"/>
      <c r="O19" s="21"/>
      <c r="P19" s="21"/>
      <c r="Q19" s="21"/>
      <c r="R19" s="21"/>
      <c r="S19" s="22"/>
    </row>
    <row r="20" spans="11:19" ht="12.75">
      <c r="K20" s="23"/>
      <c r="L20" s="24"/>
      <c r="M20" s="24"/>
      <c r="N20" s="24"/>
      <c r="O20" s="24"/>
      <c r="P20" s="24"/>
      <c r="Q20" s="24"/>
      <c r="R20" s="24"/>
      <c r="S20" s="2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cp:lastPrinted>2004-01-09T06:43:59Z</cp:lastPrinted>
  <dcterms:created xsi:type="dcterms:W3CDTF">2004-01-08T22:34:06Z</dcterms:created>
  <dcterms:modified xsi:type="dcterms:W3CDTF">2004-01-09T06:59:05Z</dcterms:modified>
  <cp:category/>
  <cp:version/>
  <cp:contentType/>
  <cp:contentStatus/>
</cp:coreProperties>
</file>