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4"/>
  </bookViews>
  <sheets>
    <sheet name="Sayfa3" sheetId="1" r:id="rId1"/>
    <sheet name="Sayfa3 (2)" sheetId="2" r:id="rId2"/>
    <sheet name="Sayfa2" sheetId="3" r:id="rId3"/>
    <sheet name="Sayfa1" sheetId="4" r:id="rId4"/>
    <sheet name="Sayfa4" sheetId="5" r:id="rId5"/>
  </sheets>
  <definedNames/>
  <calcPr fullCalcOnLoad="1"/>
</workbook>
</file>

<file path=xl/sharedStrings.xml><?xml version="1.0" encoding="utf-8"?>
<sst xmlns="http://schemas.openxmlformats.org/spreadsheetml/2006/main" count="52" uniqueCount="24">
  <si>
    <r>
      <t>t</t>
    </r>
    <r>
      <rPr>
        <vertAlign val="subscript"/>
        <sz val="10"/>
        <rFont val="Arial Tur"/>
        <family val="0"/>
      </rPr>
      <t>2g</t>
    </r>
  </si>
  <si>
    <r>
      <t>e</t>
    </r>
    <r>
      <rPr>
        <vertAlign val="subscript"/>
        <sz val="10"/>
        <rFont val="Arial Tur"/>
        <family val="0"/>
      </rPr>
      <t>g</t>
    </r>
  </si>
  <si>
    <t>Zayıf Alan</t>
  </si>
  <si>
    <t>Kuvvetli Alan</t>
  </si>
  <si>
    <r>
      <t>3</t>
    </r>
    <r>
      <rPr>
        <sz val="11"/>
        <rFont val="Arial"/>
        <family val="2"/>
      </rPr>
      <t>T</t>
    </r>
    <r>
      <rPr>
        <vertAlign val="subscript"/>
        <sz val="11"/>
        <rFont val="Arial"/>
        <family val="2"/>
      </rPr>
      <t>1</t>
    </r>
  </si>
  <si>
    <r>
      <t>3</t>
    </r>
    <r>
      <rPr>
        <sz val="11"/>
        <rFont val="Arial"/>
        <family val="2"/>
      </rPr>
      <t>A</t>
    </r>
  </si>
  <si>
    <r>
      <t>3</t>
    </r>
    <r>
      <rPr>
        <sz val="11"/>
        <rFont val="Arial"/>
        <family val="2"/>
      </rPr>
      <t>T</t>
    </r>
    <r>
      <rPr>
        <vertAlign val="subscript"/>
        <sz val="11"/>
        <rFont val="Arial"/>
        <family val="2"/>
      </rPr>
      <t>2</t>
    </r>
  </si>
  <si>
    <r>
      <t>3</t>
    </r>
    <r>
      <rPr>
        <sz val="11"/>
        <rFont val="Arial"/>
        <family val="2"/>
      </rPr>
      <t>T</t>
    </r>
    <r>
      <rPr>
        <vertAlign val="subscript"/>
        <sz val="11"/>
        <rFont val="Arial"/>
        <family val="2"/>
      </rPr>
      <t>3</t>
    </r>
  </si>
  <si>
    <r>
      <t>D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0</t>
    </r>
  </si>
  <si>
    <t>+</t>
  </si>
  <si>
    <r>
      <t xml:space="preserve"> </t>
    </r>
    <r>
      <rPr>
        <sz val="10"/>
        <rFont val="Symbol"/>
        <family val="1"/>
      </rPr>
      <t xml:space="preserve">[ </t>
    </r>
    <r>
      <rPr>
        <sz val="10"/>
        <rFont val="Arial"/>
        <family val="2"/>
      </rPr>
      <t>(15)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- 18</t>
    </r>
    <r>
      <rPr>
        <sz val="10"/>
        <rFont val="Symbol"/>
        <family val="1"/>
      </rPr>
      <t>D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+ 18</t>
    </r>
    <r>
      <rPr>
        <sz val="10"/>
        <rFont val="Symbol"/>
        <family val="1"/>
      </rPr>
      <t>D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  <r>
      <rPr>
        <vertAlign val="superscript"/>
        <sz val="10"/>
        <rFont val="Arial"/>
        <family val="2"/>
      </rPr>
      <t xml:space="preserve">1/2 </t>
    </r>
  </si>
  <si>
    <r>
      <t>u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3</t>
    </r>
    <r>
      <rPr>
        <sz val="11"/>
        <rFont val="Arial"/>
        <family val="2"/>
      </rPr>
      <t xml:space="preserve"> = </t>
    </r>
  </si>
  <si>
    <r>
      <t>u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2</t>
    </r>
    <r>
      <rPr>
        <sz val="11"/>
        <rFont val="Arial"/>
        <family val="2"/>
      </rPr>
      <t xml:space="preserve"> = </t>
    </r>
  </si>
  <si>
    <t>-</t>
  </si>
  <si>
    <r>
      <t>u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3</t>
    </r>
    <r>
      <rPr>
        <sz val="11"/>
        <rFont val="Arial"/>
        <family val="2"/>
      </rPr>
      <t xml:space="preserve">  </t>
    </r>
  </si>
  <si>
    <r>
      <t>u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</si>
  <si>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u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2</t>
    </r>
    <r>
      <rPr>
        <sz val="11"/>
        <rFont val="Arial"/>
        <family val="2"/>
      </rPr>
      <t xml:space="preserve"> / </t>
    </r>
    <r>
      <rPr>
        <sz val="13"/>
        <rFont val="Symbol"/>
        <family val="1"/>
      </rPr>
      <t>u</t>
    </r>
    <r>
      <rPr>
        <sz val="11"/>
        <rFont val="Arial"/>
        <family val="2"/>
      </rPr>
      <t>'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 xml:space="preserve"> </t>
    </r>
  </si>
  <si>
    <t>do</t>
  </si>
  <si>
    <t xml:space="preserve"> 3/2 do</t>
  </si>
  <si>
    <t xml:space="preserve"> 15/2</t>
  </si>
  <si>
    <t>15^2</t>
  </si>
  <si>
    <t xml:space="preserve"> 18do</t>
  </si>
  <si>
    <t>parantez</t>
  </si>
  <si>
    <t>Kontrol edilecek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</si>
</sst>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17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vertAlign val="subscript"/>
      <sz val="11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vertAlign val="subscript"/>
      <sz val="10"/>
      <name val="Arial Tur"/>
      <family val="0"/>
    </font>
    <font>
      <vertAlign val="superscript"/>
      <sz val="11"/>
      <name val="Arial"/>
      <family val="2"/>
    </font>
    <font>
      <sz val="10"/>
      <name val="Symbol"/>
      <family val="1"/>
    </font>
    <font>
      <sz val="13"/>
      <name val="Symbol"/>
      <family val="1"/>
    </font>
    <font>
      <sz val="13"/>
      <name val="Arial Tur"/>
      <family val="0"/>
    </font>
    <font>
      <vertAlign val="superscript"/>
      <sz val="13"/>
      <name val="Arial Tur"/>
      <family val="0"/>
    </font>
    <font>
      <sz val="13"/>
      <name val="Arial"/>
      <family val="2"/>
    </font>
    <font>
      <sz val="15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57150</xdr:rowOff>
    </xdr:from>
    <xdr:to>
      <xdr:col>3</xdr:col>
      <xdr:colOff>114300</xdr:colOff>
      <xdr:row>19</xdr:row>
      <xdr:rowOff>85725</xdr:rowOff>
    </xdr:to>
    <xdr:sp>
      <xdr:nvSpPr>
        <xdr:cNvPr id="1" name="Polygon 1"/>
        <xdr:cNvSpPr>
          <a:spLocks/>
        </xdr:cNvSpPr>
      </xdr:nvSpPr>
      <xdr:spPr>
        <a:xfrm>
          <a:off x="2228850" y="27813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171450</xdr:colOff>
      <xdr:row>18</xdr:row>
      <xdr:rowOff>57150</xdr:rowOff>
    </xdr:from>
    <xdr:to>
      <xdr:col>3</xdr:col>
      <xdr:colOff>200025</xdr:colOff>
      <xdr:row>19</xdr:row>
      <xdr:rowOff>85725</xdr:rowOff>
    </xdr:to>
    <xdr:sp>
      <xdr:nvSpPr>
        <xdr:cNvPr id="2" name="Polygon 2"/>
        <xdr:cNvSpPr>
          <a:spLocks/>
        </xdr:cNvSpPr>
      </xdr:nvSpPr>
      <xdr:spPr>
        <a:xfrm flipH="1" flipV="1">
          <a:off x="2314575" y="27813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28575</xdr:rowOff>
    </xdr:from>
    <xdr:to>
      <xdr:col>0</xdr:col>
      <xdr:colOff>95250</xdr:colOff>
      <xdr:row>5</xdr:row>
      <xdr:rowOff>0</xdr:rowOff>
    </xdr:to>
    <xdr:sp>
      <xdr:nvSpPr>
        <xdr:cNvPr id="3" name="Polygon 3"/>
        <xdr:cNvSpPr>
          <a:spLocks/>
        </xdr:cNvSpPr>
      </xdr:nvSpPr>
      <xdr:spPr>
        <a:xfrm>
          <a:off x="66675" y="676275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28575</xdr:rowOff>
    </xdr:from>
    <xdr:to>
      <xdr:col>0</xdr:col>
      <xdr:colOff>209550</xdr:colOff>
      <xdr:row>5</xdr:row>
      <xdr:rowOff>0</xdr:rowOff>
    </xdr:to>
    <xdr:sp>
      <xdr:nvSpPr>
        <xdr:cNvPr id="4" name="Polygon 4"/>
        <xdr:cNvSpPr>
          <a:spLocks/>
        </xdr:cNvSpPr>
      </xdr:nvSpPr>
      <xdr:spPr>
        <a:xfrm flipH="1" flipV="1">
          <a:off x="171450" y="676275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28575</xdr:rowOff>
    </xdr:from>
    <xdr:to>
      <xdr:col>0</xdr:col>
      <xdr:colOff>95250</xdr:colOff>
      <xdr:row>6</xdr:row>
      <xdr:rowOff>0</xdr:rowOff>
    </xdr:to>
    <xdr:sp>
      <xdr:nvSpPr>
        <xdr:cNvPr id="5" name="Polygon 5"/>
        <xdr:cNvSpPr>
          <a:spLocks/>
        </xdr:cNvSpPr>
      </xdr:nvSpPr>
      <xdr:spPr>
        <a:xfrm>
          <a:off x="66675" y="857250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28575</xdr:rowOff>
    </xdr:from>
    <xdr:to>
      <xdr:col>0</xdr:col>
      <xdr:colOff>209550</xdr:colOff>
      <xdr:row>6</xdr:row>
      <xdr:rowOff>0</xdr:rowOff>
    </xdr:to>
    <xdr:sp>
      <xdr:nvSpPr>
        <xdr:cNvPr id="6" name="Polygon 6"/>
        <xdr:cNvSpPr>
          <a:spLocks/>
        </xdr:cNvSpPr>
      </xdr:nvSpPr>
      <xdr:spPr>
        <a:xfrm flipH="1" flipV="1">
          <a:off x="171450" y="857250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276225</xdr:colOff>
      <xdr:row>17</xdr:row>
      <xdr:rowOff>47625</xdr:rowOff>
    </xdr:from>
    <xdr:to>
      <xdr:col>3</xdr:col>
      <xdr:colOff>314325</xdr:colOff>
      <xdr:row>18</xdr:row>
      <xdr:rowOff>76200</xdr:rowOff>
    </xdr:to>
    <xdr:sp>
      <xdr:nvSpPr>
        <xdr:cNvPr id="7" name="Polygon 7"/>
        <xdr:cNvSpPr>
          <a:spLocks/>
        </xdr:cNvSpPr>
      </xdr:nvSpPr>
      <xdr:spPr>
        <a:xfrm>
          <a:off x="2419350" y="26289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428625</xdr:colOff>
      <xdr:row>16</xdr:row>
      <xdr:rowOff>47625</xdr:rowOff>
    </xdr:from>
    <xdr:to>
      <xdr:col>3</xdr:col>
      <xdr:colOff>457200</xdr:colOff>
      <xdr:row>17</xdr:row>
      <xdr:rowOff>76200</xdr:rowOff>
    </xdr:to>
    <xdr:sp>
      <xdr:nvSpPr>
        <xdr:cNvPr id="8" name="Polygon 8"/>
        <xdr:cNvSpPr>
          <a:spLocks/>
        </xdr:cNvSpPr>
      </xdr:nvSpPr>
      <xdr:spPr>
        <a:xfrm>
          <a:off x="2571750" y="24860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57150</xdr:rowOff>
    </xdr:from>
    <xdr:to>
      <xdr:col>6</xdr:col>
      <xdr:colOff>114300</xdr:colOff>
      <xdr:row>19</xdr:row>
      <xdr:rowOff>85725</xdr:rowOff>
    </xdr:to>
    <xdr:sp>
      <xdr:nvSpPr>
        <xdr:cNvPr id="9" name="Polygon 11"/>
        <xdr:cNvSpPr>
          <a:spLocks/>
        </xdr:cNvSpPr>
      </xdr:nvSpPr>
      <xdr:spPr>
        <a:xfrm>
          <a:off x="4286250" y="27813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161925</xdr:colOff>
      <xdr:row>18</xdr:row>
      <xdr:rowOff>57150</xdr:rowOff>
    </xdr:from>
    <xdr:to>
      <xdr:col>6</xdr:col>
      <xdr:colOff>190500</xdr:colOff>
      <xdr:row>19</xdr:row>
      <xdr:rowOff>85725</xdr:rowOff>
    </xdr:to>
    <xdr:sp>
      <xdr:nvSpPr>
        <xdr:cNvPr id="10" name="Polygon 12"/>
        <xdr:cNvSpPr>
          <a:spLocks/>
        </xdr:cNvSpPr>
      </xdr:nvSpPr>
      <xdr:spPr>
        <a:xfrm flipH="1" flipV="1">
          <a:off x="4362450" y="27813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276225</xdr:colOff>
      <xdr:row>17</xdr:row>
      <xdr:rowOff>47625</xdr:rowOff>
    </xdr:from>
    <xdr:to>
      <xdr:col>6</xdr:col>
      <xdr:colOff>314325</xdr:colOff>
      <xdr:row>18</xdr:row>
      <xdr:rowOff>76200</xdr:rowOff>
    </xdr:to>
    <xdr:sp>
      <xdr:nvSpPr>
        <xdr:cNvPr id="11" name="Polygon 13"/>
        <xdr:cNvSpPr>
          <a:spLocks/>
        </xdr:cNvSpPr>
      </xdr:nvSpPr>
      <xdr:spPr>
        <a:xfrm>
          <a:off x="4476750" y="26289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47625</xdr:rowOff>
    </xdr:from>
    <xdr:to>
      <xdr:col>6</xdr:col>
      <xdr:colOff>457200</xdr:colOff>
      <xdr:row>17</xdr:row>
      <xdr:rowOff>76200</xdr:rowOff>
    </xdr:to>
    <xdr:sp>
      <xdr:nvSpPr>
        <xdr:cNvPr id="12" name="Polygon 14"/>
        <xdr:cNvSpPr>
          <a:spLocks/>
        </xdr:cNvSpPr>
      </xdr:nvSpPr>
      <xdr:spPr>
        <a:xfrm>
          <a:off x="4629150" y="24860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352425</xdr:colOff>
      <xdr:row>17</xdr:row>
      <xdr:rowOff>47625</xdr:rowOff>
    </xdr:from>
    <xdr:to>
      <xdr:col>6</xdr:col>
      <xdr:colOff>390525</xdr:colOff>
      <xdr:row>18</xdr:row>
      <xdr:rowOff>76200</xdr:rowOff>
    </xdr:to>
    <xdr:sp>
      <xdr:nvSpPr>
        <xdr:cNvPr id="13" name="Polygon 15"/>
        <xdr:cNvSpPr>
          <a:spLocks/>
        </xdr:cNvSpPr>
      </xdr:nvSpPr>
      <xdr:spPr>
        <a:xfrm flipH="1" flipV="1">
          <a:off x="4552950" y="26289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38100</xdr:rowOff>
    </xdr:from>
    <xdr:to>
      <xdr:col>6</xdr:col>
      <xdr:colOff>533400</xdr:colOff>
      <xdr:row>17</xdr:row>
      <xdr:rowOff>66675</xdr:rowOff>
    </xdr:to>
    <xdr:sp>
      <xdr:nvSpPr>
        <xdr:cNvPr id="14" name="Polygon 16"/>
        <xdr:cNvSpPr>
          <a:spLocks/>
        </xdr:cNvSpPr>
      </xdr:nvSpPr>
      <xdr:spPr>
        <a:xfrm flipH="1" flipV="1">
          <a:off x="4705350" y="24765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38100</xdr:rowOff>
    </xdr:from>
    <xdr:to>
      <xdr:col>3</xdr:col>
      <xdr:colOff>400050</xdr:colOff>
      <xdr:row>18</xdr:row>
      <xdr:rowOff>47625</xdr:rowOff>
    </xdr:to>
    <xdr:sp>
      <xdr:nvSpPr>
        <xdr:cNvPr id="15" name="Polygon 19"/>
        <xdr:cNvSpPr>
          <a:spLocks/>
        </xdr:cNvSpPr>
      </xdr:nvSpPr>
      <xdr:spPr>
        <a:xfrm flipH="1" flipV="1">
          <a:off x="2505075" y="2619375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38100</xdr:rowOff>
    </xdr:from>
    <xdr:to>
      <xdr:col>3</xdr:col>
      <xdr:colOff>542925</xdr:colOff>
      <xdr:row>17</xdr:row>
      <xdr:rowOff>47625</xdr:rowOff>
    </xdr:to>
    <xdr:sp>
      <xdr:nvSpPr>
        <xdr:cNvPr id="16" name="Polygon 20"/>
        <xdr:cNvSpPr>
          <a:spLocks/>
        </xdr:cNvSpPr>
      </xdr:nvSpPr>
      <xdr:spPr>
        <a:xfrm flipH="1" flipV="1">
          <a:off x="2657475" y="2476500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190500</xdr:colOff>
      <xdr:row>10</xdr:row>
      <xdr:rowOff>66675</xdr:rowOff>
    </xdr:from>
    <xdr:to>
      <xdr:col>3</xdr:col>
      <xdr:colOff>228600</xdr:colOff>
      <xdr:row>11</xdr:row>
      <xdr:rowOff>76200</xdr:rowOff>
    </xdr:to>
    <xdr:sp>
      <xdr:nvSpPr>
        <xdr:cNvPr id="17" name="Polygon 22"/>
        <xdr:cNvSpPr>
          <a:spLocks/>
        </xdr:cNvSpPr>
      </xdr:nvSpPr>
      <xdr:spPr>
        <a:xfrm>
          <a:off x="2333625" y="1647825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342900</xdr:colOff>
      <xdr:row>9</xdr:row>
      <xdr:rowOff>76200</xdr:rowOff>
    </xdr:from>
    <xdr:to>
      <xdr:col>3</xdr:col>
      <xdr:colOff>371475</xdr:colOff>
      <xdr:row>10</xdr:row>
      <xdr:rowOff>85725</xdr:rowOff>
    </xdr:to>
    <xdr:sp>
      <xdr:nvSpPr>
        <xdr:cNvPr id="18" name="Polygon 23"/>
        <xdr:cNvSpPr>
          <a:spLocks/>
        </xdr:cNvSpPr>
      </xdr:nvSpPr>
      <xdr:spPr>
        <a:xfrm>
          <a:off x="2486025" y="1514475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171450</xdr:colOff>
      <xdr:row>7</xdr:row>
      <xdr:rowOff>66675</xdr:rowOff>
    </xdr:from>
    <xdr:to>
      <xdr:col>6</xdr:col>
      <xdr:colOff>200025</xdr:colOff>
      <xdr:row>8</xdr:row>
      <xdr:rowOff>76200</xdr:rowOff>
    </xdr:to>
    <xdr:sp>
      <xdr:nvSpPr>
        <xdr:cNvPr id="19" name="Polygon 24"/>
        <xdr:cNvSpPr>
          <a:spLocks/>
        </xdr:cNvSpPr>
      </xdr:nvSpPr>
      <xdr:spPr>
        <a:xfrm>
          <a:off x="4371975" y="1219200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323850</xdr:colOff>
      <xdr:row>6</xdr:row>
      <xdr:rowOff>57150</xdr:rowOff>
    </xdr:from>
    <xdr:to>
      <xdr:col>6</xdr:col>
      <xdr:colOff>352425</xdr:colOff>
      <xdr:row>7</xdr:row>
      <xdr:rowOff>66675</xdr:rowOff>
    </xdr:to>
    <xdr:sp>
      <xdr:nvSpPr>
        <xdr:cNvPr id="20" name="Polygon 25"/>
        <xdr:cNvSpPr>
          <a:spLocks/>
        </xdr:cNvSpPr>
      </xdr:nvSpPr>
      <xdr:spPr>
        <a:xfrm>
          <a:off x="4524375" y="1066800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16</xdr:row>
      <xdr:rowOff>57150</xdr:rowOff>
    </xdr:from>
    <xdr:to>
      <xdr:col>2</xdr:col>
      <xdr:colOff>114300</xdr:colOff>
      <xdr:row>17</xdr:row>
      <xdr:rowOff>85725</xdr:rowOff>
    </xdr:to>
    <xdr:sp>
      <xdr:nvSpPr>
        <xdr:cNvPr id="1" name="Polygon 1"/>
        <xdr:cNvSpPr>
          <a:spLocks/>
        </xdr:cNvSpPr>
      </xdr:nvSpPr>
      <xdr:spPr>
        <a:xfrm>
          <a:off x="1457325" y="24955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57150</xdr:rowOff>
    </xdr:from>
    <xdr:to>
      <xdr:col>2</xdr:col>
      <xdr:colOff>200025</xdr:colOff>
      <xdr:row>17</xdr:row>
      <xdr:rowOff>85725</xdr:rowOff>
    </xdr:to>
    <xdr:sp>
      <xdr:nvSpPr>
        <xdr:cNvPr id="2" name="Polygon 2"/>
        <xdr:cNvSpPr>
          <a:spLocks/>
        </xdr:cNvSpPr>
      </xdr:nvSpPr>
      <xdr:spPr>
        <a:xfrm flipH="1" flipV="1">
          <a:off x="1543050" y="24955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28575</xdr:rowOff>
    </xdr:from>
    <xdr:to>
      <xdr:col>0</xdr:col>
      <xdr:colOff>95250</xdr:colOff>
      <xdr:row>5</xdr:row>
      <xdr:rowOff>0</xdr:rowOff>
    </xdr:to>
    <xdr:sp>
      <xdr:nvSpPr>
        <xdr:cNvPr id="3" name="Polygon 3"/>
        <xdr:cNvSpPr>
          <a:spLocks/>
        </xdr:cNvSpPr>
      </xdr:nvSpPr>
      <xdr:spPr>
        <a:xfrm>
          <a:off x="66675" y="676275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28575</xdr:rowOff>
    </xdr:from>
    <xdr:to>
      <xdr:col>0</xdr:col>
      <xdr:colOff>200025</xdr:colOff>
      <xdr:row>5</xdr:row>
      <xdr:rowOff>0</xdr:rowOff>
    </xdr:to>
    <xdr:sp>
      <xdr:nvSpPr>
        <xdr:cNvPr id="4" name="Polygon 4"/>
        <xdr:cNvSpPr>
          <a:spLocks/>
        </xdr:cNvSpPr>
      </xdr:nvSpPr>
      <xdr:spPr>
        <a:xfrm flipH="1" flipV="1">
          <a:off x="171450" y="676275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28575</xdr:rowOff>
    </xdr:from>
    <xdr:to>
      <xdr:col>0</xdr:col>
      <xdr:colOff>95250</xdr:colOff>
      <xdr:row>6</xdr:row>
      <xdr:rowOff>0</xdr:rowOff>
    </xdr:to>
    <xdr:sp>
      <xdr:nvSpPr>
        <xdr:cNvPr id="5" name="Polygon 5"/>
        <xdr:cNvSpPr>
          <a:spLocks/>
        </xdr:cNvSpPr>
      </xdr:nvSpPr>
      <xdr:spPr>
        <a:xfrm>
          <a:off x="66675" y="857250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28575</xdr:rowOff>
    </xdr:from>
    <xdr:to>
      <xdr:col>0</xdr:col>
      <xdr:colOff>200025</xdr:colOff>
      <xdr:row>6</xdr:row>
      <xdr:rowOff>0</xdr:rowOff>
    </xdr:to>
    <xdr:sp>
      <xdr:nvSpPr>
        <xdr:cNvPr id="6" name="Polygon 6"/>
        <xdr:cNvSpPr>
          <a:spLocks/>
        </xdr:cNvSpPr>
      </xdr:nvSpPr>
      <xdr:spPr>
        <a:xfrm flipH="1" flipV="1">
          <a:off x="171450" y="857250"/>
          <a:ext cx="28575" cy="15240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276225</xdr:colOff>
      <xdr:row>15</xdr:row>
      <xdr:rowOff>47625</xdr:rowOff>
    </xdr:from>
    <xdr:to>
      <xdr:col>2</xdr:col>
      <xdr:colOff>314325</xdr:colOff>
      <xdr:row>16</xdr:row>
      <xdr:rowOff>76200</xdr:rowOff>
    </xdr:to>
    <xdr:sp>
      <xdr:nvSpPr>
        <xdr:cNvPr id="7" name="Polygon 7"/>
        <xdr:cNvSpPr>
          <a:spLocks/>
        </xdr:cNvSpPr>
      </xdr:nvSpPr>
      <xdr:spPr>
        <a:xfrm>
          <a:off x="1647825" y="23431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428625</xdr:colOff>
      <xdr:row>14</xdr:row>
      <xdr:rowOff>47625</xdr:rowOff>
    </xdr:from>
    <xdr:to>
      <xdr:col>2</xdr:col>
      <xdr:colOff>457200</xdr:colOff>
      <xdr:row>15</xdr:row>
      <xdr:rowOff>76200</xdr:rowOff>
    </xdr:to>
    <xdr:sp>
      <xdr:nvSpPr>
        <xdr:cNvPr id="8" name="Polygon 8"/>
        <xdr:cNvSpPr>
          <a:spLocks/>
        </xdr:cNvSpPr>
      </xdr:nvSpPr>
      <xdr:spPr>
        <a:xfrm>
          <a:off x="1800225" y="22002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47625</xdr:rowOff>
    </xdr:from>
    <xdr:to>
      <xdr:col>2</xdr:col>
      <xdr:colOff>114300</xdr:colOff>
      <xdr:row>11</xdr:row>
      <xdr:rowOff>76200</xdr:rowOff>
    </xdr:to>
    <xdr:sp>
      <xdr:nvSpPr>
        <xdr:cNvPr id="9" name="Polygon 9"/>
        <xdr:cNvSpPr>
          <a:spLocks/>
        </xdr:cNvSpPr>
      </xdr:nvSpPr>
      <xdr:spPr>
        <a:xfrm>
          <a:off x="1457325" y="16287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47625</xdr:rowOff>
    </xdr:from>
    <xdr:to>
      <xdr:col>2</xdr:col>
      <xdr:colOff>314325</xdr:colOff>
      <xdr:row>10</xdr:row>
      <xdr:rowOff>76200</xdr:rowOff>
    </xdr:to>
    <xdr:sp>
      <xdr:nvSpPr>
        <xdr:cNvPr id="10" name="Polygon 10"/>
        <xdr:cNvSpPr>
          <a:spLocks/>
        </xdr:cNvSpPr>
      </xdr:nvSpPr>
      <xdr:spPr>
        <a:xfrm>
          <a:off x="1647825" y="14859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57150</xdr:rowOff>
    </xdr:from>
    <xdr:to>
      <xdr:col>4</xdr:col>
      <xdr:colOff>114300</xdr:colOff>
      <xdr:row>17</xdr:row>
      <xdr:rowOff>85725</xdr:rowOff>
    </xdr:to>
    <xdr:sp>
      <xdr:nvSpPr>
        <xdr:cNvPr id="11" name="Polygon 17"/>
        <xdr:cNvSpPr>
          <a:spLocks/>
        </xdr:cNvSpPr>
      </xdr:nvSpPr>
      <xdr:spPr>
        <a:xfrm>
          <a:off x="2828925" y="24955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57150</xdr:rowOff>
    </xdr:from>
    <xdr:to>
      <xdr:col>4</xdr:col>
      <xdr:colOff>190500</xdr:colOff>
      <xdr:row>17</xdr:row>
      <xdr:rowOff>85725</xdr:rowOff>
    </xdr:to>
    <xdr:sp>
      <xdr:nvSpPr>
        <xdr:cNvPr id="12" name="Polygon 18"/>
        <xdr:cNvSpPr>
          <a:spLocks/>
        </xdr:cNvSpPr>
      </xdr:nvSpPr>
      <xdr:spPr>
        <a:xfrm flipH="1" flipV="1">
          <a:off x="2905125" y="24955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266700</xdr:colOff>
      <xdr:row>15</xdr:row>
      <xdr:rowOff>47625</xdr:rowOff>
    </xdr:from>
    <xdr:to>
      <xdr:col>4</xdr:col>
      <xdr:colOff>304800</xdr:colOff>
      <xdr:row>16</xdr:row>
      <xdr:rowOff>76200</xdr:rowOff>
    </xdr:to>
    <xdr:sp>
      <xdr:nvSpPr>
        <xdr:cNvPr id="13" name="Polygon 19"/>
        <xdr:cNvSpPr>
          <a:spLocks/>
        </xdr:cNvSpPr>
      </xdr:nvSpPr>
      <xdr:spPr>
        <a:xfrm>
          <a:off x="3009900" y="23431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419100</xdr:colOff>
      <xdr:row>14</xdr:row>
      <xdr:rowOff>47625</xdr:rowOff>
    </xdr:from>
    <xdr:to>
      <xdr:col>4</xdr:col>
      <xdr:colOff>447675</xdr:colOff>
      <xdr:row>15</xdr:row>
      <xdr:rowOff>76200</xdr:rowOff>
    </xdr:to>
    <xdr:sp>
      <xdr:nvSpPr>
        <xdr:cNvPr id="14" name="Polygon 20"/>
        <xdr:cNvSpPr>
          <a:spLocks/>
        </xdr:cNvSpPr>
      </xdr:nvSpPr>
      <xdr:spPr>
        <a:xfrm>
          <a:off x="3162300" y="22002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47625</xdr:rowOff>
    </xdr:from>
    <xdr:to>
      <xdr:col>4</xdr:col>
      <xdr:colOff>114300</xdr:colOff>
      <xdr:row>11</xdr:row>
      <xdr:rowOff>76200</xdr:rowOff>
    </xdr:to>
    <xdr:sp>
      <xdr:nvSpPr>
        <xdr:cNvPr id="15" name="Polygon 21"/>
        <xdr:cNvSpPr>
          <a:spLocks/>
        </xdr:cNvSpPr>
      </xdr:nvSpPr>
      <xdr:spPr>
        <a:xfrm>
          <a:off x="2828925" y="16287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276225</xdr:colOff>
      <xdr:row>9</xdr:row>
      <xdr:rowOff>47625</xdr:rowOff>
    </xdr:from>
    <xdr:to>
      <xdr:col>4</xdr:col>
      <xdr:colOff>314325</xdr:colOff>
      <xdr:row>10</xdr:row>
      <xdr:rowOff>76200</xdr:rowOff>
    </xdr:to>
    <xdr:sp>
      <xdr:nvSpPr>
        <xdr:cNvPr id="16" name="Polygon 22"/>
        <xdr:cNvSpPr>
          <a:spLocks/>
        </xdr:cNvSpPr>
      </xdr:nvSpPr>
      <xdr:spPr>
        <a:xfrm>
          <a:off x="3019425" y="14859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57150</xdr:rowOff>
    </xdr:from>
    <xdr:to>
      <xdr:col>2</xdr:col>
      <xdr:colOff>114300</xdr:colOff>
      <xdr:row>30</xdr:row>
      <xdr:rowOff>85725</xdr:rowOff>
    </xdr:to>
    <xdr:sp>
      <xdr:nvSpPr>
        <xdr:cNvPr id="17" name="Polygon 23"/>
        <xdr:cNvSpPr>
          <a:spLocks/>
        </xdr:cNvSpPr>
      </xdr:nvSpPr>
      <xdr:spPr>
        <a:xfrm>
          <a:off x="1457325" y="43148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171450</xdr:colOff>
      <xdr:row>29</xdr:row>
      <xdr:rowOff>57150</xdr:rowOff>
    </xdr:from>
    <xdr:to>
      <xdr:col>2</xdr:col>
      <xdr:colOff>200025</xdr:colOff>
      <xdr:row>30</xdr:row>
      <xdr:rowOff>85725</xdr:rowOff>
    </xdr:to>
    <xdr:sp>
      <xdr:nvSpPr>
        <xdr:cNvPr id="18" name="Polygon 24"/>
        <xdr:cNvSpPr>
          <a:spLocks/>
        </xdr:cNvSpPr>
      </xdr:nvSpPr>
      <xdr:spPr>
        <a:xfrm flipH="1" flipV="1">
          <a:off x="1543050" y="43148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47625</xdr:rowOff>
    </xdr:from>
    <xdr:to>
      <xdr:col>2</xdr:col>
      <xdr:colOff>314325</xdr:colOff>
      <xdr:row>29</xdr:row>
      <xdr:rowOff>76200</xdr:rowOff>
    </xdr:to>
    <xdr:sp>
      <xdr:nvSpPr>
        <xdr:cNvPr id="19" name="Polygon 25"/>
        <xdr:cNvSpPr>
          <a:spLocks/>
        </xdr:cNvSpPr>
      </xdr:nvSpPr>
      <xdr:spPr>
        <a:xfrm>
          <a:off x="1647825" y="41624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428625</xdr:colOff>
      <xdr:row>27</xdr:row>
      <xdr:rowOff>47625</xdr:rowOff>
    </xdr:from>
    <xdr:to>
      <xdr:col>2</xdr:col>
      <xdr:colOff>457200</xdr:colOff>
      <xdr:row>28</xdr:row>
      <xdr:rowOff>76200</xdr:rowOff>
    </xdr:to>
    <xdr:sp>
      <xdr:nvSpPr>
        <xdr:cNvPr id="20" name="Polygon 26"/>
        <xdr:cNvSpPr>
          <a:spLocks/>
        </xdr:cNvSpPr>
      </xdr:nvSpPr>
      <xdr:spPr>
        <a:xfrm>
          <a:off x="1800225" y="40195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47625</xdr:rowOff>
    </xdr:from>
    <xdr:to>
      <xdr:col>2</xdr:col>
      <xdr:colOff>114300</xdr:colOff>
      <xdr:row>24</xdr:row>
      <xdr:rowOff>76200</xdr:rowOff>
    </xdr:to>
    <xdr:sp>
      <xdr:nvSpPr>
        <xdr:cNvPr id="21" name="Polygon 27"/>
        <xdr:cNvSpPr>
          <a:spLocks/>
        </xdr:cNvSpPr>
      </xdr:nvSpPr>
      <xdr:spPr>
        <a:xfrm>
          <a:off x="1457325" y="34480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47625</xdr:rowOff>
    </xdr:from>
    <xdr:to>
      <xdr:col>2</xdr:col>
      <xdr:colOff>314325</xdr:colOff>
      <xdr:row>23</xdr:row>
      <xdr:rowOff>76200</xdr:rowOff>
    </xdr:to>
    <xdr:sp>
      <xdr:nvSpPr>
        <xdr:cNvPr id="22" name="Polygon 28"/>
        <xdr:cNvSpPr>
          <a:spLocks/>
        </xdr:cNvSpPr>
      </xdr:nvSpPr>
      <xdr:spPr>
        <a:xfrm>
          <a:off x="1647825" y="33051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29</xdr:row>
      <xdr:rowOff>57150</xdr:rowOff>
    </xdr:from>
    <xdr:to>
      <xdr:col>4</xdr:col>
      <xdr:colOff>114300</xdr:colOff>
      <xdr:row>30</xdr:row>
      <xdr:rowOff>85725</xdr:rowOff>
    </xdr:to>
    <xdr:sp>
      <xdr:nvSpPr>
        <xdr:cNvPr id="23" name="Polygon 29"/>
        <xdr:cNvSpPr>
          <a:spLocks/>
        </xdr:cNvSpPr>
      </xdr:nvSpPr>
      <xdr:spPr>
        <a:xfrm>
          <a:off x="2828925" y="43148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171450</xdr:colOff>
      <xdr:row>29</xdr:row>
      <xdr:rowOff>57150</xdr:rowOff>
    </xdr:from>
    <xdr:to>
      <xdr:col>4</xdr:col>
      <xdr:colOff>200025</xdr:colOff>
      <xdr:row>30</xdr:row>
      <xdr:rowOff>85725</xdr:rowOff>
    </xdr:to>
    <xdr:sp>
      <xdr:nvSpPr>
        <xdr:cNvPr id="24" name="Polygon 30"/>
        <xdr:cNvSpPr>
          <a:spLocks/>
        </xdr:cNvSpPr>
      </xdr:nvSpPr>
      <xdr:spPr>
        <a:xfrm flipH="1" flipV="1">
          <a:off x="2914650" y="43148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276225</xdr:colOff>
      <xdr:row>28</xdr:row>
      <xdr:rowOff>47625</xdr:rowOff>
    </xdr:from>
    <xdr:to>
      <xdr:col>4</xdr:col>
      <xdr:colOff>314325</xdr:colOff>
      <xdr:row>29</xdr:row>
      <xdr:rowOff>76200</xdr:rowOff>
    </xdr:to>
    <xdr:sp>
      <xdr:nvSpPr>
        <xdr:cNvPr id="25" name="Polygon 31"/>
        <xdr:cNvSpPr>
          <a:spLocks/>
        </xdr:cNvSpPr>
      </xdr:nvSpPr>
      <xdr:spPr>
        <a:xfrm>
          <a:off x="3019425" y="41624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428625</xdr:colOff>
      <xdr:row>27</xdr:row>
      <xdr:rowOff>47625</xdr:rowOff>
    </xdr:from>
    <xdr:to>
      <xdr:col>4</xdr:col>
      <xdr:colOff>457200</xdr:colOff>
      <xdr:row>28</xdr:row>
      <xdr:rowOff>76200</xdr:rowOff>
    </xdr:to>
    <xdr:sp>
      <xdr:nvSpPr>
        <xdr:cNvPr id="26" name="Polygon 32"/>
        <xdr:cNvSpPr>
          <a:spLocks/>
        </xdr:cNvSpPr>
      </xdr:nvSpPr>
      <xdr:spPr>
        <a:xfrm>
          <a:off x="3171825" y="40195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47625</xdr:rowOff>
    </xdr:from>
    <xdr:to>
      <xdr:col>4</xdr:col>
      <xdr:colOff>114300</xdr:colOff>
      <xdr:row>24</xdr:row>
      <xdr:rowOff>76200</xdr:rowOff>
    </xdr:to>
    <xdr:sp>
      <xdr:nvSpPr>
        <xdr:cNvPr id="27" name="Polygon 33"/>
        <xdr:cNvSpPr>
          <a:spLocks/>
        </xdr:cNvSpPr>
      </xdr:nvSpPr>
      <xdr:spPr>
        <a:xfrm>
          <a:off x="2828925" y="34480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47625</xdr:rowOff>
    </xdr:from>
    <xdr:to>
      <xdr:col>4</xdr:col>
      <xdr:colOff>314325</xdr:colOff>
      <xdr:row>23</xdr:row>
      <xdr:rowOff>76200</xdr:rowOff>
    </xdr:to>
    <xdr:sp>
      <xdr:nvSpPr>
        <xdr:cNvPr id="28" name="Polygon 34"/>
        <xdr:cNvSpPr>
          <a:spLocks/>
        </xdr:cNvSpPr>
      </xdr:nvSpPr>
      <xdr:spPr>
        <a:xfrm>
          <a:off x="3019425" y="33051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161925</xdr:colOff>
      <xdr:row>23</xdr:row>
      <xdr:rowOff>38100</xdr:rowOff>
    </xdr:from>
    <xdr:to>
      <xdr:col>2</xdr:col>
      <xdr:colOff>190500</xdr:colOff>
      <xdr:row>24</xdr:row>
      <xdr:rowOff>66675</xdr:rowOff>
    </xdr:to>
    <xdr:sp>
      <xdr:nvSpPr>
        <xdr:cNvPr id="29" name="Polygon 35"/>
        <xdr:cNvSpPr>
          <a:spLocks/>
        </xdr:cNvSpPr>
      </xdr:nvSpPr>
      <xdr:spPr>
        <a:xfrm flipH="1" flipV="1">
          <a:off x="1533525" y="34385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47625</xdr:rowOff>
    </xdr:from>
    <xdr:to>
      <xdr:col>2</xdr:col>
      <xdr:colOff>314325</xdr:colOff>
      <xdr:row>29</xdr:row>
      <xdr:rowOff>76200</xdr:rowOff>
    </xdr:to>
    <xdr:sp>
      <xdr:nvSpPr>
        <xdr:cNvPr id="30" name="Polygon 36"/>
        <xdr:cNvSpPr>
          <a:spLocks/>
        </xdr:cNvSpPr>
      </xdr:nvSpPr>
      <xdr:spPr>
        <a:xfrm>
          <a:off x="1647825" y="41624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352425</xdr:colOff>
      <xdr:row>15</xdr:row>
      <xdr:rowOff>47625</xdr:rowOff>
    </xdr:from>
    <xdr:to>
      <xdr:col>2</xdr:col>
      <xdr:colOff>390525</xdr:colOff>
      <xdr:row>16</xdr:row>
      <xdr:rowOff>76200</xdr:rowOff>
    </xdr:to>
    <xdr:sp>
      <xdr:nvSpPr>
        <xdr:cNvPr id="31" name="Polygon 37"/>
        <xdr:cNvSpPr>
          <a:spLocks/>
        </xdr:cNvSpPr>
      </xdr:nvSpPr>
      <xdr:spPr>
        <a:xfrm flipH="1" flipV="1">
          <a:off x="1724025" y="23431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342900</xdr:colOff>
      <xdr:row>15</xdr:row>
      <xdr:rowOff>47625</xdr:rowOff>
    </xdr:from>
    <xdr:to>
      <xdr:col>4</xdr:col>
      <xdr:colOff>371475</xdr:colOff>
      <xdr:row>16</xdr:row>
      <xdr:rowOff>76200</xdr:rowOff>
    </xdr:to>
    <xdr:sp>
      <xdr:nvSpPr>
        <xdr:cNvPr id="32" name="Polygon 38"/>
        <xdr:cNvSpPr>
          <a:spLocks/>
        </xdr:cNvSpPr>
      </xdr:nvSpPr>
      <xdr:spPr>
        <a:xfrm flipH="1" flipV="1">
          <a:off x="3086100" y="23431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495300</xdr:colOff>
      <xdr:row>14</xdr:row>
      <xdr:rowOff>38100</xdr:rowOff>
    </xdr:from>
    <xdr:to>
      <xdr:col>4</xdr:col>
      <xdr:colOff>523875</xdr:colOff>
      <xdr:row>15</xdr:row>
      <xdr:rowOff>66675</xdr:rowOff>
    </xdr:to>
    <xdr:sp>
      <xdr:nvSpPr>
        <xdr:cNvPr id="33" name="Polygon 39"/>
        <xdr:cNvSpPr>
          <a:spLocks/>
        </xdr:cNvSpPr>
      </xdr:nvSpPr>
      <xdr:spPr>
        <a:xfrm flipH="1" flipV="1">
          <a:off x="3238500" y="21907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504825</xdr:colOff>
      <xdr:row>14</xdr:row>
      <xdr:rowOff>47625</xdr:rowOff>
    </xdr:from>
    <xdr:to>
      <xdr:col>2</xdr:col>
      <xdr:colOff>533400</xdr:colOff>
      <xdr:row>15</xdr:row>
      <xdr:rowOff>76200</xdr:rowOff>
    </xdr:to>
    <xdr:sp>
      <xdr:nvSpPr>
        <xdr:cNvPr id="34" name="Polygon 40"/>
        <xdr:cNvSpPr>
          <a:spLocks/>
        </xdr:cNvSpPr>
      </xdr:nvSpPr>
      <xdr:spPr>
        <a:xfrm flipH="1" flipV="1">
          <a:off x="1876425" y="22002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361950</xdr:colOff>
      <xdr:row>28</xdr:row>
      <xdr:rowOff>47625</xdr:rowOff>
    </xdr:from>
    <xdr:to>
      <xdr:col>2</xdr:col>
      <xdr:colOff>400050</xdr:colOff>
      <xdr:row>29</xdr:row>
      <xdr:rowOff>76200</xdr:rowOff>
    </xdr:to>
    <xdr:sp>
      <xdr:nvSpPr>
        <xdr:cNvPr id="35" name="Polygon 41"/>
        <xdr:cNvSpPr>
          <a:spLocks/>
        </xdr:cNvSpPr>
      </xdr:nvSpPr>
      <xdr:spPr>
        <a:xfrm flipH="1" flipV="1">
          <a:off x="1733550" y="41624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361950</xdr:colOff>
      <xdr:row>28</xdr:row>
      <xdr:rowOff>47625</xdr:rowOff>
    </xdr:from>
    <xdr:to>
      <xdr:col>4</xdr:col>
      <xdr:colOff>400050</xdr:colOff>
      <xdr:row>29</xdr:row>
      <xdr:rowOff>76200</xdr:rowOff>
    </xdr:to>
    <xdr:sp>
      <xdr:nvSpPr>
        <xdr:cNvPr id="36" name="Polygon 42"/>
        <xdr:cNvSpPr>
          <a:spLocks/>
        </xdr:cNvSpPr>
      </xdr:nvSpPr>
      <xdr:spPr>
        <a:xfrm flipH="1" flipV="1">
          <a:off x="3105150" y="41624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361950</xdr:colOff>
      <xdr:row>22</xdr:row>
      <xdr:rowOff>47625</xdr:rowOff>
    </xdr:from>
    <xdr:to>
      <xdr:col>4</xdr:col>
      <xdr:colOff>400050</xdr:colOff>
      <xdr:row>23</xdr:row>
      <xdr:rowOff>76200</xdr:rowOff>
    </xdr:to>
    <xdr:sp>
      <xdr:nvSpPr>
        <xdr:cNvPr id="37" name="Polygon 43"/>
        <xdr:cNvSpPr>
          <a:spLocks/>
        </xdr:cNvSpPr>
      </xdr:nvSpPr>
      <xdr:spPr>
        <a:xfrm flipH="1" flipV="1">
          <a:off x="3105150" y="33051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43</xdr:row>
      <xdr:rowOff>57150</xdr:rowOff>
    </xdr:from>
    <xdr:to>
      <xdr:col>2</xdr:col>
      <xdr:colOff>114300</xdr:colOff>
      <xdr:row>44</xdr:row>
      <xdr:rowOff>85725</xdr:rowOff>
    </xdr:to>
    <xdr:sp>
      <xdr:nvSpPr>
        <xdr:cNvPr id="38" name="Polygon 44"/>
        <xdr:cNvSpPr>
          <a:spLocks/>
        </xdr:cNvSpPr>
      </xdr:nvSpPr>
      <xdr:spPr>
        <a:xfrm>
          <a:off x="1457325" y="63912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171450</xdr:colOff>
      <xdr:row>43</xdr:row>
      <xdr:rowOff>57150</xdr:rowOff>
    </xdr:from>
    <xdr:to>
      <xdr:col>2</xdr:col>
      <xdr:colOff>200025</xdr:colOff>
      <xdr:row>44</xdr:row>
      <xdr:rowOff>85725</xdr:rowOff>
    </xdr:to>
    <xdr:sp>
      <xdr:nvSpPr>
        <xdr:cNvPr id="39" name="Polygon 45"/>
        <xdr:cNvSpPr>
          <a:spLocks/>
        </xdr:cNvSpPr>
      </xdr:nvSpPr>
      <xdr:spPr>
        <a:xfrm flipH="1" flipV="1">
          <a:off x="1543050" y="63912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276225</xdr:colOff>
      <xdr:row>42</xdr:row>
      <xdr:rowOff>47625</xdr:rowOff>
    </xdr:from>
    <xdr:to>
      <xdr:col>2</xdr:col>
      <xdr:colOff>314325</xdr:colOff>
      <xdr:row>43</xdr:row>
      <xdr:rowOff>76200</xdr:rowOff>
    </xdr:to>
    <xdr:sp>
      <xdr:nvSpPr>
        <xdr:cNvPr id="40" name="Polygon 46"/>
        <xdr:cNvSpPr>
          <a:spLocks/>
        </xdr:cNvSpPr>
      </xdr:nvSpPr>
      <xdr:spPr>
        <a:xfrm>
          <a:off x="1647825" y="62388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428625</xdr:colOff>
      <xdr:row>41</xdr:row>
      <xdr:rowOff>47625</xdr:rowOff>
    </xdr:from>
    <xdr:to>
      <xdr:col>2</xdr:col>
      <xdr:colOff>457200</xdr:colOff>
      <xdr:row>42</xdr:row>
      <xdr:rowOff>76200</xdr:rowOff>
    </xdr:to>
    <xdr:sp>
      <xdr:nvSpPr>
        <xdr:cNvPr id="41" name="Polygon 47"/>
        <xdr:cNvSpPr>
          <a:spLocks/>
        </xdr:cNvSpPr>
      </xdr:nvSpPr>
      <xdr:spPr>
        <a:xfrm>
          <a:off x="1800225" y="60960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36</xdr:row>
      <xdr:rowOff>47625</xdr:rowOff>
    </xdr:from>
    <xdr:to>
      <xdr:col>2</xdr:col>
      <xdr:colOff>114300</xdr:colOff>
      <xdr:row>37</xdr:row>
      <xdr:rowOff>76200</xdr:rowOff>
    </xdr:to>
    <xdr:sp>
      <xdr:nvSpPr>
        <xdr:cNvPr id="42" name="Polygon 48"/>
        <xdr:cNvSpPr>
          <a:spLocks/>
        </xdr:cNvSpPr>
      </xdr:nvSpPr>
      <xdr:spPr>
        <a:xfrm>
          <a:off x="1457325" y="53816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276225</xdr:colOff>
      <xdr:row>35</xdr:row>
      <xdr:rowOff>47625</xdr:rowOff>
    </xdr:from>
    <xdr:to>
      <xdr:col>2</xdr:col>
      <xdr:colOff>314325</xdr:colOff>
      <xdr:row>36</xdr:row>
      <xdr:rowOff>76200</xdr:rowOff>
    </xdr:to>
    <xdr:sp>
      <xdr:nvSpPr>
        <xdr:cNvPr id="43" name="Polygon 49"/>
        <xdr:cNvSpPr>
          <a:spLocks/>
        </xdr:cNvSpPr>
      </xdr:nvSpPr>
      <xdr:spPr>
        <a:xfrm>
          <a:off x="1647825" y="52387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43</xdr:row>
      <xdr:rowOff>57150</xdr:rowOff>
    </xdr:from>
    <xdr:to>
      <xdr:col>4</xdr:col>
      <xdr:colOff>114300</xdr:colOff>
      <xdr:row>44</xdr:row>
      <xdr:rowOff>85725</xdr:rowOff>
    </xdr:to>
    <xdr:sp>
      <xdr:nvSpPr>
        <xdr:cNvPr id="44" name="Polygon 50"/>
        <xdr:cNvSpPr>
          <a:spLocks/>
        </xdr:cNvSpPr>
      </xdr:nvSpPr>
      <xdr:spPr>
        <a:xfrm>
          <a:off x="2828925" y="63912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171450</xdr:colOff>
      <xdr:row>43</xdr:row>
      <xdr:rowOff>57150</xdr:rowOff>
    </xdr:from>
    <xdr:to>
      <xdr:col>4</xdr:col>
      <xdr:colOff>200025</xdr:colOff>
      <xdr:row>44</xdr:row>
      <xdr:rowOff>85725</xdr:rowOff>
    </xdr:to>
    <xdr:sp>
      <xdr:nvSpPr>
        <xdr:cNvPr id="45" name="Polygon 51"/>
        <xdr:cNvSpPr>
          <a:spLocks/>
        </xdr:cNvSpPr>
      </xdr:nvSpPr>
      <xdr:spPr>
        <a:xfrm flipH="1" flipV="1">
          <a:off x="2914650" y="63912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276225</xdr:colOff>
      <xdr:row>42</xdr:row>
      <xdr:rowOff>47625</xdr:rowOff>
    </xdr:from>
    <xdr:to>
      <xdr:col>4</xdr:col>
      <xdr:colOff>314325</xdr:colOff>
      <xdr:row>43</xdr:row>
      <xdr:rowOff>76200</xdr:rowOff>
    </xdr:to>
    <xdr:sp>
      <xdr:nvSpPr>
        <xdr:cNvPr id="46" name="Polygon 52"/>
        <xdr:cNvSpPr>
          <a:spLocks/>
        </xdr:cNvSpPr>
      </xdr:nvSpPr>
      <xdr:spPr>
        <a:xfrm>
          <a:off x="3019425" y="62388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428625</xdr:colOff>
      <xdr:row>41</xdr:row>
      <xdr:rowOff>47625</xdr:rowOff>
    </xdr:from>
    <xdr:to>
      <xdr:col>4</xdr:col>
      <xdr:colOff>457200</xdr:colOff>
      <xdr:row>42</xdr:row>
      <xdr:rowOff>76200</xdr:rowOff>
    </xdr:to>
    <xdr:sp>
      <xdr:nvSpPr>
        <xdr:cNvPr id="47" name="Polygon 53"/>
        <xdr:cNvSpPr>
          <a:spLocks/>
        </xdr:cNvSpPr>
      </xdr:nvSpPr>
      <xdr:spPr>
        <a:xfrm>
          <a:off x="3171825" y="60960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36</xdr:row>
      <xdr:rowOff>47625</xdr:rowOff>
    </xdr:from>
    <xdr:to>
      <xdr:col>4</xdr:col>
      <xdr:colOff>114300</xdr:colOff>
      <xdr:row>37</xdr:row>
      <xdr:rowOff>76200</xdr:rowOff>
    </xdr:to>
    <xdr:sp>
      <xdr:nvSpPr>
        <xdr:cNvPr id="48" name="Polygon 54"/>
        <xdr:cNvSpPr>
          <a:spLocks/>
        </xdr:cNvSpPr>
      </xdr:nvSpPr>
      <xdr:spPr>
        <a:xfrm>
          <a:off x="2828925" y="538162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276225</xdr:colOff>
      <xdr:row>35</xdr:row>
      <xdr:rowOff>47625</xdr:rowOff>
    </xdr:from>
    <xdr:to>
      <xdr:col>4</xdr:col>
      <xdr:colOff>314325</xdr:colOff>
      <xdr:row>36</xdr:row>
      <xdr:rowOff>76200</xdr:rowOff>
    </xdr:to>
    <xdr:sp>
      <xdr:nvSpPr>
        <xdr:cNvPr id="49" name="Polygon 55"/>
        <xdr:cNvSpPr>
          <a:spLocks/>
        </xdr:cNvSpPr>
      </xdr:nvSpPr>
      <xdr:spPr>
        <a:xfrm>
          <a:off x="3019425" y="52387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161925</xdr:colOff>
      <xdr:row>36</xdr:row>
      <xdr:rowOff>38100</xdr:rowOff>
    </xdr:from>
    <xdr:to>
      <xdr:col>2</xdr:col>
      <xdr:colOff>190500</xdr:colOff>
      <xdr:row>37</xdr:row>
      <xdr:rowOff>66675</xdr:rowOff>
    </xdr:to>
    <xdr:sp>
      <xdr:nvSpPr>
        <xdr:cNvPr id="50" name="Polygon 56"/>
        <xdr:cNvSpPr>
          <a:spLocks/>
        </xdr:cNvSpPr>
      </xdr:nvSpPr>
      <xdr:spPr>
        <a:xfrm flipH="1" flipV="1">
          <a:off x="1533525" y="53721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276225</xdr:colOff>
      <xdr:row>42</xdr:row>
      <xdr:rowOff>47625</xdr:rowOff>
    </xdr:from>
    <xdr:to>
      <xdr:col>2</xdr:col>
      <xdr:colOff>314325</xdr:colOff>
      <xdr:row>43</xdr:row>
      <xdr:rowOff>76200</xdr:rowOff>
    </xdr:to>
    <xdr:sp>
      <xdr:nvSpPr>
        <xdr:cNvPr id="51" name="Polygon 57"/>
        <xdr:cNvSpPr>
          <a:spLocks/>
        </xdr:cNvSpPr>
      </xdr:nvSpPr>
      <xdr:spPr>
        <a:xfrm>
          <a:off x="1647825" y="62388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504825</xdr:colOff>
      <xdr:row>41</xdr:row>
      <xdr:rowOff>38100</xdr:rowOff>
    </xdr:from>
    <xdr:to>
      <xdr:col>2</xdr:col>
      <xdr:colOff>533400</xdr:colOff>
      <xdr:row>42</xdr:row>
      <xdr:rowOff>66675</xdr:rowOff>
    </xdr:to>
    <xdr:sp>
      <xdr:nvSpPr>
        <xdr:cNvPr id="52" name="Polygon 58"/>
        <xdr:cNvSpPr>
          <a:spLocks/>
        </xdr:cNvSpPr>
      </xdr:nvSpPr>
      <xdr:spPr>
        <a:xfrm flipH="1" flipV="1">
          <a:off x="1876425" y="60864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514350</xdr:colOff>
      <xdr:row>41</xdr:row>
      <xdr:rowOff>38100</xdr:rowOff>
    </xdr:from>
    <xdr:to>
      <xdr:col>4</xdr:col>
      <xdr:colOff>542925</xdr:colOff>
      <xdr:row>42</xdr:row>
      <xdr:rowOff>66675</xdr:rowOff>
    </xdr:to>
    <xdr:sp>
      <xdr:nvSpPr>
        <xdr:cNvPr id="53" name="Polygon 59"/>
        <xdr:cNvSpPr>
          <a:spLocks/>
        </xdr:cNvSpPr>
      </xdr:nvSpPr>
      <xdr:spPr>
        <a:xfrm flipH="1" flipV="1">
          <a:off x="3257550" y="60864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361950</xdr:colOff>
      <xdr:row>35</xdr:row>
      <xdr:rowOff>47625</xdr:rowOff>
    </xdr:from>
    <xdr:to>
      <xdr:col>4</xdr:col>
      <xdr:colOff>400050</xdr:colOff>
      <xdr:row>36</xdr:row>
      <xdr:rowOff>76200</xdr:rowOff>
    </xdr:to>
    <xdr:sp>
      <xdr:nvSpPr>
        <xdr:cNvPr id="54" name="Polygon 60"/>
        <xdr:cNvSpPr>
          <a:spLocks/>
        </xdr:cNvSpPr>
      </xdr:nvSpPr>
      <xdr:spPr>
        <a:xfrm flipH="1" flipV="1">
          <a:off x="3105150" y="52387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56</xdr:row>
      <xdr:rowOff>57150</xdr:rowOff>
    </xdr:from>
    <xdr:to>
      <xdr:col>2</xdr:col>
      <xdr:colOff>114300</xdr:colOff>
      <xdr:row>57</xdr:row>
      <xdr:rowOff>85725</xdr:rowOff>
    </xdr:to>
    <xdr:sp>
      <xdr:nvSpPr>
        <xdr:cNvPr id="55" name="Polygon 61"/>
        <xdr:cNvSpPr>
          <a:spLocks/>
        </xdr:cNvSpPr>
      </xdr:nvSpPr>
      <xdr:spPr>
        <a:xfrm>
          <a:off x="1457325" y="83248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514350</xdr:colOff>
      <xdr:row>54</xdr:row>
      <xdr:rowOff>38100</xdr:rowOff>
    </xdr:from>
    <xdr:to>
      <xdr:col>2</xdr:col>
      <xdr:colOff>542925</xdr:colOff>
      <xdr:row>55</xdr:row>
      <xdr:rowOff>66675</xdr:rowOff>
    </xdr:to>
    <xdr:sp>
      <xdr:nvSpPr>
        <xdr:cNvPr id="56" name="Polygon 62"/>
        <xdr:cNvSpPr>
          <a:spLocks/>
        </xdr:cNvSpPr>
      </xdr:nvSpPr>
      <xdr:spPr>
        <a:xfrm flipH="1" flipV="1">
          <a:off x="1885950" y="80200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276225</xdr:colOff>
      <xdr:row>55</xdr:row>
      <xdr:rowOff>47625</xdr:rowOff>
    </xdr:from>
    <xdr:to>
      <xdr:col>2</xdr:col>
      <xdr:colOff>314325</xdr:colOff>
      <xdr:row>56</xdr:row>
      <xdr:rowOff>76200</xdr:rowOff>
    </xdr:to>
    <xdr:sp>
      <xdr:nvSpPr>
        <xdr:cNvPr id="57" name="Polygon 63"/>
        <xdr:cNvSpPr>
          <a:spLocks/>
        </xdr:cNvSpPr>
      </xdr:nvSpPr>
      <xdr:spPr>
        <a:xfrm>
          <a:off x="1647825" y="81724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428625</xdr:colOff>
      <xdr:row>54</xdr:row>
      <xdr:rowOff>47625</xdr:rowOff>
    </xdr:from>
    <xdr:to>
      <xdr:col>2</xdr:col>
      <xdr:colOff>457200</xdr:colOff>
      <xdr:row>55</xdr:row>
      <xdr:rowOff>76200</xdr:rowOff>
    </xdr:to>
    <xdr:sp>
      <xdr:nvSpPr>
        <xdr:cNvPr id="58" name="Polygon 64"/>
        <xdr:cNvSpPr>
          <a:spLocks/>
        </xdr:cNvSpPr>
      </xdr:nvSpPr>
      <xdr:spPr>
        <a:xfrm>
          <a:off x="1800225" y="80295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85725</xdr:colOff>
      <xdr:row>50</xdr:row>
      <xdr:rowOff>47625</xdr:rowOff>
    </xdr:from>
    <xdr:to>
      <xdr:col>2</xdr:col>
      <xdr:colOff>114300</xdr:colOff>
      <xdr:row>51</xdr:row>
      <xdr:rowOff>76200</xdr:rowOff>
    </xdr:to>
    <xdr:sp>
      <xdr:nvSpPr>
        <xdr:cNvPr id="59" name="Polygon 65"/>
        <xdr:cNvSpPr>
          <a:spLocks/>
        </xdr:cNvSpPr>
      </xdr:nvSpPr>
      <xdr:spPr>
        <a:xfrm>
          <a:off x="1457325" y="74580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276225</xdr:colOff>
      <xdr:row>49</xdr:row>
      <xdr:rowOff>47625</xdr:rowOff>
    </xdr:from>
    <xdr:to>
      <xdr:col>2</xdr:col>
      <xdr:colOff>314325</xdr:colOff>
      <xdr:row>50</xdr:row>
      <xdr:rowOff>76200</xdr:rowOff>
    </xdr:to>
    <xdr:sp>
      <xdr:nvSpPr>
        <xdr:cNvPr id="60" name="Polygon 66"/>
        <xdr:cNvSpPr>
          <a:spLocks/>
        </xdr:cNvSpPr>
      </xdr:nvSpPr>
      <xdr:spPr>
        <a:xfrm>
          <a:off x="1647825" y="73152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56</xdr:row>
      <xdr:rowOff>57150</xdr:rowOff>
    </xdr:from>
    <xdr:to>
      <xdr:col>4</xdr:col>
      <xdr:colOff>114300</xdr:colOff>
      <xdr:row>57</xdr:row>
      <xdr:rowOff>85725</xdr:rowOff>
    </xdr:to>
    <xdr:sp>
      <xdr:nvSpPr>
        <xdr:cNvPr id="61" name="Polygon 67"/>
        <xdr:cNvSpPr>
          <a:spLocks/>
        </xdr:cNvSpPr>
      </xdr:nvSpPr>
      <xdr:spPr>
        <a:xfrm>
          <a:off x="2828925" y="83248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504825</xdr:colOff>
      <xdr:row>54</xdr:row>
      <xdr:rowOff>38100</xdr:rowOff>
    </xdr:from>
    <xdr:to>
      <xdr:col>4</xdr:col>
      <xdr:colOff>533400</xdr:colOff>
      <xdr:row>55</xdr:row>
      <xdr:rowOff>66675</xdr:rowOff>
    </xdr:to>
    <xdr:sp>
      <xdr:nvSpPr>
        <xdr:cNvPr id="62" name="Polygon 68"/>
        <xdr:cNvSpPr>
          <a:spLocks/>
        </xdr:cNvSpPr>
      </xdr:nvSpPr>
      <xdr:spPr>
        <a:xfrm flipH="1" flipV="1">
          <a:off x="3248025" y="80200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276225</xdr:colOff>
      <xdr:row>55</xdr:row>
      <xdr:rowOff>47625</xdr:rowOff>
    </xdr:from>
    <xdr:to>
      <xdr:col>4</xdr:col>
      <xdr:colOff>314325</xdr:colOff>
      <xdr:row>56</xdr:row>
      <xdr:rowOff>76200</xdr:rowOff>
    </xdr:to>
    <xdr:sp>
      <xdr:nvSpPr>
        <xdr:cNvPr id="63" name="Polygon 69"/>
        <xdr:cNvSpPr>
          <a:spLocks/>
        </xdr:cNvSpPr>
      </xdr:nvSpPr>
      <xdr:spPr>
        <a:xfrm>
          <a:off x="3019425" y="81724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428625</xdr:colOff>
      <xdr:row>54</xdr:row>
      <xdr:rowOff>47625</xdr:rowOff>
    </xdr:from>
    <xdr:to>
      <xdr:col>4</xdr:col>
      <xdr:colOff>457200</xdr:colOff>
      <xdr:row>55</xdr:row>
      <xdr:rowOff>76200</xdr:rowOff>
    </xdr:to>
    <xdr:sp>
      <xdr:nvSpPr>
        <xdr:cNvPr id="64" name="Polygon 70"/>
        <xdr:cNvSpPr>
          <a:spLocks/>
        </xdr:cNvSpPr>
      </xdr:nvSpPr>
      <xdr:spPr>
        <a:xfrm>
          <a:off x="3171825" y="80295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85725</xdr:colOff>
      <xdr:row>50</xdr:row>
      <xdr:rowOff>47625</xdr:rowOff>
    </xdr:from>
    <xdr:to>
      <xdr:col>4</xdr:col>
      <xdr:colOff>114300</xdr:colOff>
      <xdr:row>51</xdr:row>
      <xdr:rowOff>76200</xdr:rowOff>
    </xdr:to>
    <xdr:sp>
      <xdr:nvSpPr>
        <xdr:cNvPr id="65" name="Polygon 71"/>
        <xdr:cNvSpPr>
          <a:spLocks/>
        </xdr:cNvSpPr>
      </xdr:nvSpPr>
      <xdr:spPr>
        <a:xfrm>
          <a:off x="2828925" y="7458075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276225</xdr:colOff>
      <xdr:row>49</xdr:row>
      <xdr:rowOff>47625</xdr:rowOff>
    </xdr:from>
    <xdr:to>
      <xdr:col>4</xdr:col>
      <xdr:colOff>314325</xdr:colOff>
      <xdr:row>50</xdr:row>
      <xdr:rowOff>76200</xdr:rowOff>
    </xdr:to>
    <xdr:sp>
      <xdr:nvSpPr>
        <xdr:cNvPr id="66" name="Polygon 72"/>
        <xdr:cNvSpPr>
          <a:spLocks/>
        </xdr:cNvSpPr>
      </xdr:nvSpPr>
      <xdr:spPr>
        <a:xfrm>
          <a:off x="3019425" y="73152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161925</xdr:colOff>
      <xdr:row>50</xdr:row>
      <xdr:rowOff>38100</xdr:rowOff>
    </xdr:from>
    <xdr:to>
      <xdr:col>2</xdr:col>
      <xdr:colOff>190500</xdr:colOff>
      <xdr:row>51</xdr:row>
      <xdr:rowOff>66675</xdr:rowOff>
    </xdr:to>
    <xdr:sp>
      <xdr:nvSpPr>
        <xdr:cNvPr id="67" name="Polygon 73"/>
        <xdr:cNvSpPr>
          <a:spLocks/>
        </xdr:cNvSpPr>
      </xdr:nvSpPr>
      <xdr:spPr>
        <a:xfrm flipH="1" flipV="1">
          <a:off x="1533525" y="74485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276225</xdr:colOff>
      <xdr:row>55</xdr:row>
      <xdr:rowOff>47625</xdr:rowOff>
    </xdr:from>
    <xdr:to>
      <xdr:col>2</xdr:col>
      <xdr:colOff>314325</xdr:colOff>
      <xdr:row>56</xdr:row>
      <xdr:rowOff>76200</xdr:rowOff>
    </xdr:to>
    <xdr:sp>
      <xdr:nvSpPr>
        <xdr:cNvPr id="68" name="Polygon 74"/>
        <xdr:cNvSpPr>
          <a:spLocks/>
        </xdr:cNvSpPr>
      </xdr:nvSpPr>
      <xdr:spPr>
        <a:xfrm>
          <a:off x="1647825" y="81724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361950</xdr:colOff>
      <xdr:row>55</xdr:row>
      <xdr:rowOff>47625</xdr:rowOff>
    </xdr:from>
    <xdr:to>
      <xdr:col>2</xdr:col>
      <xdr:colOff>400050</xdr:colOff>
      <xdr:row>56</xdr:row>
      <xdr:rowOff>76200</xdr:rowOff>
    </xdr:to>
    <xdr:sp>
      <xdr:nvSpPr>
        <xdr:cNvPr id="69" name="Polygon 75"/>
        <xdr:cNvSpPr>
          <a:spLocks/>
        </xdr:cNvSpPr>
      </xdr:nvSpPr>
      <xdr:spPr>
        <a:xfrm flipH="1" flipV="1">
          <a:off x="1733550" y="81724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361950</xdr:colOff>
      <xdr:row>55</xdr:row>
      <xdr:rowOff>47625</xdr:rowOff>
    </xdr:from>
    <xdr:to>
      <xdr:col>4</xdr:col>
      <xdr:colOff>400050</xdr:colOff>
      <xdr:row>56</xdr:row>
      <xdr:rowOff>76200</xdr:rowOff>
    </xdr:to>
    <xdr:sp>
      <xdr:nvSpPr>
        <xdr:cNvPr id="70" name="Polygon 76"/>
        <xdr:cNvSpPr>
          <a:spLocks/>
        </xdr:cNvSpPr>
      </xdr:nvSpPr>
      <xdr:spPr>
        <a:xfrm flipH="1" flipV="1">
          <a:off x="3105150" y="817245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361950</xdr:colOff>
      <xdr:row>49</xdr:row>
      <xdr:rowOff>47625</xdr:rowOff>
    </xdr:from>
    <xdr:to>
      <xdr:col>4</xdr:col>
      <xdr:colOff>400050</xdr:colOff>
      <xdr:row>50</xdr:row>
      <xdr:rowOff>76200</xdr:rowOff>
    </xdr:to>
    <xdr:sp>
      <xdr:nvSpPr>
        <xdr:cNvPr id="71" name="Polygon 77"/>
        <xdr:cNvSpPr>
          <a:spLocks/>
        </xdr:cNvSpPr>
      </xdr:nvSpPr>
      <xdr:spPr>
        <a:xfrm flipH="1" flipV="1">
          <a:off x="3105150" y="7315200"/>
          <a:ext cx="28575" cy="171450"/>
        </a:xfrm>
        <a:custGeom>
          <a:pathLst>
            <a:path h="22" w="3">
              <a:moveTo>
                <a:pt x="0" y="4"/>
              </a:moveTo>
              <a:lnTo>
                <a:pt x="3" y="0"/>
              </a:lnTo>
              <a:lnTo>
                <a:pt x="3" y="2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13</xdr:row>
      <xdr:rowOff>142875</xdr:rowOff>
    </xdr:from>
    <xdr:to>
      <xdr:col>9</xdr:col>
      <xdr:colOff>9525</xdr:colOff>
      <xdr:row>30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219325" y="2247900"/>
          <a:ext cx="3981450" cy="2619375"/>
        </a:xfrm>
        <a:custGeom>
          <a:pathLst>
            <a:path h="275" w="372">
              <a:moveTo>
                <a:pt x="372" y="219"/>
              </a:moveTo>
              <a:cubicBezTo>
                <a:pt x="362" y="215"/>
                <a:pt x="327" y="211"/>
                <a:pt x="312" y="192"/>
              </a:cubicBezTo>
              <a:cubicBezTo>
                <a:pt x="297" y="173"/>
                <a:pt x="289" y="133"/>
                <a:pt x="279" y="102"/>
              </a:cubicBezTo>
              <a:cubicBezTo>
                <a:pt x="269" y="71"/>
                <a:pt x="258" y="12"/>
                <a:pt x="249" y="6"/>
              </a:cubicBezTo>
              <a:cubicBezTo>
                <a:pt x="240" y="0"/>
                <a:pt x="232" y="26"/>
                <a:pt x="222" y="66"/>
              </a:cubicBezTo>
              <a:cubicBezTo>
                <a:pt x="212" y="106"/>
                <a:pt x="194" y="223"/>
                <a:pt x="186" y="249"/>
              </a:cubicBezTo>
              <a:cubicBezTo>
                <a:pt x="178" y="275"/>
                <a:pt x="175" y="232"/>
                <a:pt x="171" y="225"/>
              </a:cubicBezTo>
              <a:cubicBezTo>
                <a:pt x="167" y="218"/>
                <a:pt x="164" y="224"/>
                <a:pt x="159" y="210"/>
              </a:cubicBezTo>
              <a:cubicBezTo>
                <a:pt x="154" y="196"/>
                <a:pt x="146" y="166"/>
                <a:pt x="141" y="138"/>
              </a:cubicBezTo>
              <a:cubicBezTo>
                <a:pt x="136" y="110"/>
                <a:pt x="133" y="54"/>
                <a:pt x="129" y="39"/>
              </a:cubicBezTo>
              <a:cubicBezTo>
                <a:pt x="125" y="24"/>
                <a:pt x="118" y="49"/>
                <a:pt x="114" y="48"/>
              </a:cubicBezTo>
              <a:cubicBezTo>
                <a:pt x="110" y="47"/>
                <a:pt x="108" y="28"/>
                <a:pt x="105" y="30"/>
              </a:cubicBezTo>
              <a:cubicBezTo>
                <a:pt x="102" y="32"/>
                <a:pt x="101" y="39"/>
                <a:pt x="96" y="60"/>
              </a:cubicBezTo>
              <a:cubicBezTo>
                <a:pt x="91" y="81"/>
                <a:pt x="80" y="152"/>
                <a:pt x="73" y="156"/>
              </a:cubicBezTo>
              <a:cubicBezTo>
                <a:pt x="66" y="160"/>
                <a:pt x="61" y="108"/>
                <a:pt x="54" y="87"/>
              </a:cubicBezTo>
              <a:cubicBezTo>
                <a:pt x="47" y="66"/>
                <a:pt x="37" y="22"/>
                <a:pt x="30" y="27"/>
              </a:cubicBezTo>
              <a:cubicBezTo>
                <a:pt x="23" y="32"/>
                <a:pt x="14" y="92"/>
                <a:pt x="9" y="120"/>
              </a:cubicBezTo>
              <a:cubicBezTo>
                <a:pt x="4" y="148"/>
                <a:pt x="2" y="180"/>
                <a:pt x="0" y="19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400050</xdr:colOff>
      <xdr:row>31</xdr:row>
      <xdr:rowOff>9525</xdr:rowOff>
    </xdr:from>
    <xdr:to>
      <xdr:col>4</xdr:col>
      <xdr:colOff>285750</xdr:colOff>
      <xdr:row>32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0" y="50292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10 000</a:t>
          </a:r>
        </a:p>
      </xdr:txBody>
    </xdr:sp>
    <xdr:clientData/>
  </xdr:twoCellAnchor>
  <xdr:twoCellAnchor>
    <xdr:from>
      <xdr:col>4</xdr:col>
      <xdr:colOff>390525</xdr:colOff>
      <xdr:row>31</xdr:row>
      <xdr:rowOff>9525</xdr:rowOff>
    </xdr:from>
    <xdr:to>
      <xdr:col>5</xdr:col>
      <xdr:colOff>276225</xdr:colOff>
      <xdr:row>32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52775" y="50292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15 000</a:t>
          </a:r>
        </a:p>
      </xdr:txBody>
    </xdr:sp>
    <xdr:clientData/>
  </xdr:twoCellAnchor>
  <xdr:twoCellAnchor>
    <xdr:from>
      <xdr:col>5</xdr:col>
      <xdr:colOff>409575</xdr:colOff>
      <xdr:row>31</xdr:row>
      <xdr:rowOff>9525</xdr:rowOff>
    </xdr:from>
    <xdr:to>
      <xdr:col>6</xdr:col>
      <xdr:colOff>304800</xdr:colOff>
      <xdr:row>32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57625" y="502920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20 000</a:t>
          </a:r>
        </a:p>
      </xdr:txBody>
    </xdr:sp>
    <xdr:clientData/>
  </xdr:twoCellAnchor>
  <xdr:twoCellAnchor>
    <xdr:from>
      <xdr:col>6</xdr:col>
      <xdr:colOff>428625</xdr:colOff>
      <xdr:row>31</xdr:row>
      <xdr:rowOff>9525</xdr:rowOff>
    </xdr:from>
    <xdr:to>
      <xdr:col>7</xdr:col>
      <xdr:colOff>323850</xdr:colOff>
      <xdr:row>32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562475" y="502920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25 000</a:t>
          </a:r>
        </a:p>
      </xdr:txBody>
    </xdr:sp>
    <xdr:clientData/>
  </xdr:twoCellAnchor>
  <xdr:twoCellAnchor>
    <xdr:from>
      <xdr:col>7</xdr:col>
      <xdr:colOff>419100</xdr:colOff>
      <xdr:row>31</xdr:row>
      <xdr:rowOff>9525</xdr:rowOff>
    </xdr:from>
    <xdr:to>
      <xdr:col>8</xdr:col>
      <xdr:colOff>314325</xdr:colOff>
      <xdr:row>32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38750" y="502920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30 000</a:t>
          </a:r>
        </a:p>
      </xdr:txBody>
    </xdr:sp>
    <xdr:clientData/>
  </xdr:twoCellAnchor>
  <xdr:twoCellAnchor>
    <xdr:from>
      <xdr:col>1</xdr:col>
      <xdr:colOff>552450</xdr:colOff>
      <xdr:row>11</xdr:row>
      <xdr:rowOff>76200</xdr:rowOff>
    </xdr:from>
    <xdr:to>
      <xdr:col>1</xdr:col>
      <xdr:colOff>1143000</xdr:colOff>
      <xdr:row>12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238250" y="1857375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1,0</a:t>
          </a:r>
        </a:p>
      </xdr:txBody>
    </xdr:sp>
    <xdr:clientData/>
  </xdr:twoCellAnchor>
  <xdr:twoCellAnchor>
    <xdr:from>
      <xdr:col>1</xdr:col>
      <xdr:colOff>552450</xdr:colOff>
      <xdr:row>19</xdr:row>
      <xdr:rowOff>66675</xdr:rowOff>
    </xdr:from>
    <xdr:to>
      <xdr:col>1</xdr:col>
      <xdr:colOff>1143000</xdr:colOff>
      <xdr:row>20</xdr:row>
      <xdr:rowOff>76200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238250" y="3143250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0</a:t>
          </a:r>
        </a:p>
      </xdr:txBody>
    </xdr:sp>
    <xdr:clientData/>
  </xdr:twoCellAnchor>
  <xdr:twoCellAnchor>
    <xdr:from>
      <xdr:col>1</xdr:col>
      <xdr:colOff>942975</xdr:colOff>
      <xdr:row>13</xdr:row>
      <xdr:rowOff>152400</xdr:rowOff>
    </xdr:from>
    <xdr:to>
      <xdr:col>1</xdr:col>
      <xdr:colOff>1200150</xdr:colOff>
      <xdr:row>18</xdr:row>
      <xdr:rowOff>57150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628775" y="2257425"/>
          <a:ext cx="2571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r">
            <a:defRPr/>
          </a:pPr>
          <a:r>
            <a:rPr lang="en-US" cap="none" sz="1300" b="0" i="0" u="none" baseline="0">
              <a:latin typeface="Arial"/>
              <a:ea typeface="Arial"/>
              <a:cs typeface="Arial"/>
            </a:rPr>
            <a:t>log </a:t>
          </a:r>
          <a:r>
            <a:rPr lang="en-US" cap="none" sz="1500" b="0" i="0" u="none" baseline="0">
              <a:latin typeface="Arial"/>
              <a:ea typeface="Arial"/>
              <a:cs typeface="Arial"/>
            </a:rPr>
            <a:t>ε</a:t>
          </a:r>
        </a:p>
      </xdr:txBody>
    </xdr:sp>
    <xdr:clientData/>
  </xdr:twoCellAnchor>
  <xdr:twoCellAnchor>
    <xdr:from>
      <xdr:col>8</xdr:col>
      <xdr:colOff>114300</xdr:colOff>
      <xdr:row>32</xdr:row>
      <xdr:rowOff>9525</xdr:rowOff>
    </xdr:from>
    <xdr:to>
      <xdr:col>9</xdr:col>
      <xdr:colOff>200025</xdr:colOff>
      <xdr:row>33</xdr:row>
      <xdr:rowOff>104775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5619750" y="5191125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Symbol"/>
              <a:ea typeface="Symbol"/>
              <a:cs typeface="Symbol"/>
            </a:rPr>
            <a:t>u</a:t>
          </a:r>
          <a:r>
            <a:rPr lang="en-US" cap="none" sz="1300" b="0" i="0" u="none" baseline="0">
              <a:latin typeface="Arial Tur"/>
              <a:ea typeface="Arial Tur"/>
              <a:cs typeface="Arial Tur"/>
            </a:rPr>
            <a:t> cm</a:t>
          </a:r>
          <a:r>
            <a:rPr lang="en-US" cap="none" sz="1300" b="0" i="0" u="none" baseline="30000">
              <a:latin typeface="Arial Tur"/>
              <a:ea typeface="Arial Tur"/>
              <a:cs typeface="Arial Tur"/>
            </a:rPr>
            <a:t> -1</a:t>
          </a:r>
        </a:p>
      </xdr:txBody>
    </xdr:sp>
    <xdr:clientData/>
  </xdr:twoCellAnchor>
  <xdr:twoCellAnchor>
    <xdr:from>
      <xdr:col>8</xdr:col>
      <xdr:colOff>152400</xdr:colOff>
      <xdr:row>32</xdr:row>
      <xdr:rowOff>95250</xdr:rowOff>
    </xdr:from>
    <xdr:to>
      <xdr:col>8</xdr:col>
      <xdr:colOff>247650</xdr:colOff>
      <xdr:row>32</xdr:row>
      <xdr:rowOff>95250</xdr:rowOff>
    </xdr:to>
    <xdr:sp>
      <xdr:nvSpPr>
        <xdr:cNvPr id="11" name="Line 14"/>
        <xdr:cNvSpPr>
          <a:spLocks/>
        </xdr:cNvSpPr>
      </xdr:nvSpPr>
      <xdr:spPr>
        <a:xfrm>
          <a:off x="5657850" y="5276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"/>
  <sheetViews>
    <sheetView showGridLines="0" zoomScale="150" zoomScaleNormal="150" workbookViewId="0" topLeftCell="A2">
      <selection activeCell="H18" sqref="H18:H19"/>
    </sheetView>
  </sheetViews>
  <sheetFormatPr defaultColWidth="9.00390625" defaultRowHeight="12.75"/>
  <cols>
    <col min="1" max="2" width="10.625" style="0" customWidth="1"/>
    <col min="3" max="3" width="6.875" style="0" customWidth="1"/>
  </cols>
  <sheetData>
    <row r="5" spans="1:2" ht="14.25">
      <c r="A5" s="1"/>
      <c r="B5" s="6"/>
    </row>
    <row r="6" spans="1:2" ht="14.25">
      <c r="A6" s="1"/>
      <c r="B6" s="6"/>
    </row>
    <row r="7" ht="11.25" customHeight="1"/>
    <row r="8" spans="7:8" ht="11.25" customHeight="1">
      <c r="G8" s="2"/>
      <c r="H8" s="5" t="s">
        <v>1</v>
      </c>
    </row>
    <row r="9" ht="11.25" customHeight="1"/>
    <row r="10" ht="11.25" customHeight="1">
      <c r="D10" s="3"/>
    </row>
    <row r="11" spans="4:5" ht="11.25" customHeight="1">
      <c r="D11" s="2"/>
      <c r="E11" s="5" t="s">
        <v>1</v>
      </c>
    </row>
    <row r="12" ht="11.25" customHeight="1">
      <c r="E12" s="5"/>
    </row>
    <row r="13" ht="11.25" customHeight="1">
      <c r="E13" s="5"/>
    </row>
    <row r="14" ht="11.25" customHeight="1">
      <c r="E14" s="5"/>
    </row>
    <row r="15" ht="11.25" customHeight="1">
      <c r="E15" s="5"/>
    </row>
    <row r="16" spans="4:5" ht="11.25" customHeight="1">
      <c r="D16" s="4"/>
      <c r="E16" s="5"/>
    </row>
    <row r="17" spans="4:7" ht="11.25" customHeight="1">
      <c r="D17" s="3"/>
      <c r="E17" s="5"/>
      <c r="G17" s="3"/>
    </row>
    <row r="18" spans="4:8" ht="11.25" customHeight="1">
      <c r="D18" s="2"/>
      <c r="E18" s="18" t="s">
        <v>0</v>
      </c>
      <c r="G18" s="2"/>
      <c r="H18" s="18" t="s">
        <v>0</v>
      </c>
    </row>
    <row r="19" spans="4:8" ht="11.25" customHeight="1">
      <c r="D19" s="2"/>
      <c r="E19" s="18"/>
      <c r="G19" s="2"/>
      <c r="H19" s="18"/>
    </row>
    <row r="20" ht="11.25" customHeight="1"/>
    <row r="21" ht="11.25" customHeight="1"/>
    <row r="22" spans="4:7" ht="11.25" customHeight="1">
      <c r="D22" t="s">
        <v>2</v>
      </c>
      <c r="G22" t="s">
        <v>3</v>
      </c>
    </row>
    <row r="23" ht="9.75" customHeight="1"/>
    <row r="24" ht="9.75" customHeight="1"/>
    <row r="25" ht="9.75" customHeight="1"/>
  </sheetData>
  <mergeCells count="2">
    <mergeCell ref="E18:E19"/>
    <mergeCell ref="H18:H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9"/>
  <sheetViews>
    <sheetView showGridLines="0" zoomScale="130" zoomScaleNormal="130" workbookViewId="0" topLeftCell="A13">
      <selection activeCell="J33" sqref="J32:J33"/>
    </sheetView>
  </sheetViews>
  <sheetFormatPr defaultColWidth="9.00390625" defaultRowHeight="12.75"/>
  <cols>
    <col min="7" max="7" width="9.125" style="7" customWidth="1"/>
  </cols>
  <sheetData>
    <row r="5" ht="14.25">
      <c r="A5" s="1"/>
    </row>
    <row r="6" spans="1:7" ht="14.25">
      <c r="A6" s="1"/>
      <c r="G6" s="8"/>
    </row>
    <row r="7" ht="11.25" customHeight="1">
      <c r="G7" s="8"/>
    </row>
    <row r="8" ht="11.25" customHeight="1">
      <c r="G8" s="8"/>
    </row>
    <row r="9" ht="11.25" customHeight="1">
      <c r="G9" s="8"/>
    </row>
    <row r="10" spans="3:7" ht="11.25" customHeight="1">
      <c r="C10" s="3"/>
      <c r="E10" s="3"/>
      <c r="G10" s="8"/>
    </row>
    <row r="11" spans="3:7" ht="11.25" customHeight="1">
      <c r="C11" s="2"/>
      <c r="D11" s="5" t="s">
        <v>1</v>
      </c>
      <c r="E11" s="2"/>
      <c r="F11" s="5" t="s">
        <v>1</v>
      </c>
      <c r="G11" s="8"/>
    </row>
    <row r="12" spans="4:7" ht="11.25" customHeight="1">
      <c r="D12" s="5"/>
      <c r="F12" s="5"/>
      <c r="G12" s="8"/>
    </row>
    <row r="13" spans="4:7" ht="11.25" customHeight="1">
      <c r="D13" s="5"/>
      <c r="F13" s="5"/>
      <c r="G13" s="8"/>
    </row>
    <row r="14" spans="3:7" ht="11.25" customHeight="1">
      <c r="C14" s="4"/>
      <c r="D14" s="5"/>
      <c r="E14" s="4"/>
      <c r="F14" s="5"/>
      <c r="G14" s="19" t="s">
        <v>5</v>
      </c>
    </row>
    <row r="15" spans="3:7" ht="11.25" customHeight="1">
      <c r="C15" s="3"/>
      <c r="D15" s="5"/>
      <c r="E15" s="3"/>
      <c r="F15" s="5"/>
      <c r="G15" s="19"/>
    </row>
    <row r="16" spans="3:7" ht="11.25" customHeight="1">
      <c r="C16" s="2"/>
      <c r="D16" s="18" t="s">
        <v>0</v>
      </c>
      <c r="E16" s="2"/>
      <c r="F16" s="18" t="s">
        <v>0</v>
      </c>
      <c r="G16" s="20"/>
    </row>
    <row r="17" spans="3:7" ht="11.25" customHeight="1">
      <c r="C17" s="2"/>
      <c r="D17" s="18"/>
      <c r="E17" s="2"/>
      <c r="F17" s="18"/>
      <c r="G17" s="20"/>
    </row>
    <row r="18" ht="11.25" customHeight="1"/>
    <row r="19" ht="11.25" customHeight="1"/>
    <row r="20" spans="3:6" ht="11.25" customHeight="1">
      <c r="C20" s="3"/>
      <c r="D20" s="3"/>
      <c r="E20" s="3"/>
      <c r="F20" s="3"/>
    </row>
    <row r="21" ht="9.75" customHeight="1"/>
    <row r="22" ht="9.75" customHeight="1"/>
    <row r="23" spans="3:7" ht="11.25" customHeight="1">
      <c r="C23" s="3"/>
      <c r="E23" s="3"/>
      <c r="G23" s="8"/>
    </row>
    <row r="24" spans="3:7" ht="11.25" customHeight="1">
      <c r="C24" s="2"/>
      <c r="D24" s="5" t="s">
        <v>1</v>
      </c>
      <c r="E24" s="2"/>
      <c r="F24" s="5" t="s">
        <v>1</v>
      </c>
      <c r="G24" s="8"/>
    </row>
    <row r="25" spans="4:7" ht="11.25" customHeight="1">
      <c r="D25" s="5"/>
      <c r="F25" s="5"/>
      <c r="G25" s="8"/>
    </row>
    <row r="26" spans="4:7" ht="11.25" customHeight="1">
      <c r="D26" s="5"/>
      <c r="F26" s="5"/>
      <c r="G26" s="19" t="s">
        <v>4</v>
      </c>
    </row>
    <row r="27" spans="3:7" ht="11.25" customHeight="1">
      <c r="C27" s="4"/>
      <c r="D27" s="5"/>
      <c r="E27" s="4"/>
      <c r="F27" s="5"/>
      <c r="G27" s="19"/>
    </row>
    <row r="28" spans="3:9" ht="11.25" customHeight="1">
      <c r="C28" s="3"/>
      <c r="D28" s="5"/>
      <c r="E28" s="3"/>
      <c r="F28" s="5"/>
      <c r="G28" s="8"/>
      <c r="I28" t="s">
        <v>23</v>
      </c>
    </row>
    <row r="29" spans="3:7" ht="11.25" customHeight="1">
      <c r="C29" s="2"/>
      <c r="D29" s="18" t="s">
        <v>0</v>
      </c>
      <c r="E29" s="2"/>
      <c r="F29" s="18" t="s">
        <v>0</v>
      </c>
      <c r="G29" s="20"/>
    </row>
    <row r="30" spans="3:7" ht="11.25" customHeight="1">
      <c r="C30" s="2"/>
      <c r="D30" s="18"/>
      <c r="E30" s="2"/>
      <c r="F30" s="18"/>
      <c r="G30" s="20"/>
    </row>
    <row r="31" ht="11.25" customHeight="1"/>
    <row r="33" spans="3:6" ht="12.75">
      <c r="C33" s="3"/>
      <c r="D33" s="3"/>
      <c r="E33" s="3"/>
      <c r="F33" s="3"/>
    </row>
    <row r="36" spans="3:7" ht="11.25" customHeight="1">
      <c r="C36" s="3"/>
      <c r="E36" s="3"/>
      <c r="G36" s="8"/>
    </row>
    <row r="37" spans="3:7" ht="11.25" customHeight="1">
      <c r="C37" s="2"/>
      <c r="D37" s="5" t="s">
        <v>1</v>
      </c>
      <c r="E37" s="2"/>
      <c r="F37" s="5" t="s">
        <v>1</v>
      </c>
      <c r="G37" s="8"/>
    </row>
    <row r="38" spans="4:7" ht="11.25" customHeight="1">
      <c r="D38" s="5"/>
      <c r="F38" s="5"/>
      <c r="G38" s="8"/>
    </row>
    <row r="39" spans="4:7" ht="11.25" customHeight="1">
      <c r="D39" s="5"/>
      <c r="F39" s="5"/>
      <c r="G39" s="8"/>
    </row>
    <row r="40" spans="4:7" ht="11.25" customHeight="1">
      <c r="D40" s="5"/>
      <c r="F40" s="5"/>
      <c r="G40" s="19" t="s">
        <v>6</v>
      </c>
    </row>
    <row r="41" spans="3:7" ht="11.25" customHeight="1">
      <c r="C41" s="4"/>
      <c r="D41" s="5"/>
      <c r="E41" s="4"/>
      <c r="F41" s="5"/>
      <c r="G41" s="19"/>
    </row>
    <row r="42" spans="3:7" ht="11.25" customHeight="1">
      <c r="C42" s="3"/>
      <c r="D42" s="5"/>
      <c r="E42" s="3"/>
      <c r="F42" s="5"/>
      <c r="G42" s="8"/>
    </row>
    <row r="43" spans="3:7" ht="11.25" customHeight="1">
      <c r="C43" s="2"/>
      <c r="D43" s="18" t="s">
        <v>0</v>
      </c>
      <c r="E43" s="2"/>
      <c r="F43" s="18" t="s">
        <v>0</v>
      </c>
      <c r="G43" s="20"/>
    </row>
    <row r="44" spans="3:7" ht="11.25" customHeight="1">
      <c r="C44" s="2"/>
      <c r="D44" s="18"/>
      <c r="E44" s="2"/>
      <c r="F44" s="18"/>
      <c r="G44" s="20"/>
    </row>
    <row r="45" ht="11.25" customHeight="1"/>
    <row r="47" spans="3:6" ht="12.75">
      <c r="C47" s="3"/>
      <c r="D47" s="3"/>
      <c r="E47" s="3"/>
      <c r="F47" s="3"/>
    </row>
    <row r="50" spans="3:7" ht="11.25" customHeight="1">
      <c r="C50" s="3"/>
      <c r="E50" s="3"/>
      <c r="G50" s="8"/>
    </row>
    <row r="51" spans="3:7" ht="11.25" customHeight="1">
      <c r="C51" s="2"/>
      <c r="D51" s="5" t="s">
        <v>1</v>
      </c>
      <c r="E51" s="2"/>
      <c r="F51" s="5" t="s">
        <v>1</v>
      </c>
      <c r="G51" s="8"/>
    </row>
    <row r="52" spans="4:7" ht="11.25" customHeight="1">
      <c r="D52" s="5"/>
      <c r="F52" s="5"/>
      <c r="G52" s="8"/>
    </row>
    <row r="53" spans="4:7" ht="11.25" customHeight="1">
      <c r="D53" s="5"/>
      <c r="F53" s="5"/>
      <c r="G53" s="19" t="s">
        <v>7</v>
      </c>
    </row>
    <row r="54" spans="3:7" ht="11.25" customHeight="1">
      <c r="C54" s="4"/>
      <c r="D54" s="5"/>
      <c r="E54" s="4"/>
      <c r="F54" s="5"/>
      <c r="G54" s="19"/>
    </row>
    <row r="55" spans="3:7" ht="11.25" customHeight="1">
      <c r="C55" s="3"/>
      <c r="D55" s="5"/>
      <c r="E55" s="3"/>
      <c r="F55" s="5"/>
      <c r="G55" s="8"/>
    </row>
    <row r="56" spans="3:7" ht="11.25" customHeight="1">
      <c r="C56" s="2"/>
      <c r="D56" s="18" t="s">
        <v>0</v>
      </c>
      <c r="E56" s="2"/>
      <c r="F56" s="18" t="s">
        <v>0</v>
      </c>
      <c r="G56" s="20"/>
    </row>
    <row r="57" spans="3:7" ht="11.25" customHeight="1">
      <c r="C57" s="2"/>
      <c r="D57" s="18"/>
      <c r="E57" s="2"/>
      <c r="F57" s="18"/>
      <c r="G57" s="20"/>
    </row>
    <row r="58" ht="11.25" customHeight="1"/>
    <row r="59" spans="3:6" ht="12.75">
      <c r="C59" s="3"/>
      <c r="D59" s="3"/>
      <c r="E59" s="3"/>
      <c r="F59" s="3"/>
    </row>
    <row r="65505" ht="9.75" customHeight="1"/>
    <row r="65509" ht="6.75" customHeight="1"/>
  </sheetData>
  <mergeCells count="16">
    <mergeCell ref="D56:D57"/>
    <mergeCell ref="F56:F57"/>
    <mergeCell ref="G56:G57"/>
    <mergeCell ref="D16:D17"/>
    <mergeCell ref="G16:G17"/>
    <mergeCell ref="F16:F17"/>
    <mergeCell ref="D29:D30"/>
    <mergeCell ref="F29:F30"/>
    <mergeCell ref="G29:G30"/>
    <mergeCell ref="G26:G27"/>
    <mergeCell ref="G14:G15"/>
    <mergeCell ref="G40:G41"/>
    <mergeCell ref="G53:G54"/>
    <mergeCell ref="D43:D44"/>
    <mergeCell ref="F43:F44"/>
    <mergeCell ref="G43:G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9:N18"/>
  <sheetViews>
    <sheetView zoomScale="150" zoomScaleNormal="150" workbookViewId="0" topLeftCell="A1">
      <selection activeCell="G12" sqref="G12"/>
    </sheetView>
  </sheetViews>
  <sheetFormatPr defaultColWidth="9.00390625" defaultRowHeight="12.75"/>
  <cols>
    <col min="3" max="3" width="5.125" style="0" customWidth="1"/>
    <col min="4" max="4" width="3.375" style="0" customWidth="1"/>
    <col min="5" max="5" width="4.00390625" style="0" customWidth="1"/>
    <col min="6" max="6" width="2.25390625" style="0" customWidth="1"/>
    <col min="7" max="7" width="4.00390625" style="0" customWidth="1"/>
    <col min="8" max="8" width="2.25390625" style="0" customWidth="1"/>
    <col min="9" max="9" width="4.00390625" style="0" customWidth="1"/>
    <col min="10" max="10" width="23.125" style="16" customWidth="1"/>
  </cols>
  <sheetData>
    <row r="9" spans="3:14" s="14" customFormat="1" ht="17.25" customHeight="1">
      <c r="C9" s="25" t="s">
        <v>11</v>
      </c>
      <c r="D9" s="15">
        <v>3</v>
      </c>
      <c r="E9" s="26" t="s">
        <v>8</v>
      </c>
      <c r="F9" s="23" t="s">
        <v>9</v>
      </c>
      <c r="G9" s="15">
        <v>15</v>
      </c>
      <c r="H9" s="23" t="s">
        <v>9</v>
      </c>
      <c r="I9" s="15">
        <v>1</v>
      </c>
      <c r="J9" s="24" t="s">
        <v>10</v>
      </c>
      <c r="N9" s="23"/>
    </row>
    <row r="10" spans="3:14" s="14" customFormat="1" ht="17.25" customHeight="1">
      <c r="C10" s="25"/>
      <c r="D10" s="7">
        <v>2</v>
      </c>
      <c r="E10" s="23"/>
      <c r="F10" s="23"/>
      <c r="G10" s="7">
        <v>2</v>
      </c>
      <c r="H10" s="23"/>
      <c r="I10" s="7">
        <v>2</v>
      </c>
      <c r="J10" s="24"/>
      <c r="N10" s="23"/>
    </row>
    <row r="13" spans="3:14" s="14" customFormat="1" ht="17.25" customHeight="1">
      <c r="C13" s="25" t="s">
        <v>12</v>
      </c>
      <c r="D13" s="15">
        <v>3</v>
      </c>
      <c r="F13" s="23" t="s">
        <v>9</v>
      </c>
      <c r="G13" s="15">
        <v>15</v>
      </c>
      <c r="H13" s="21" t="s">
        <v>13</v>
      </c>
      <c r="I13" s="24" t="s">
        <v>10</v>
      </c>
      <c r="J13" s="24"/>
      <c r="N13" s="23"/>
    </row>
    <row r="14" spans="3:14" s="14" customFormat="1" ht="17.25" customHeight="1">
      <c r="C14" s="25"/>
      <c r="D14" s="7">
        <v>2</v>
      </c>
      <c r="F14" s="23"/>
      <c r="G14" s="7">
        <v>2</v>
      </c>
      <c r="H14" s="22"/>
      <c r="I14" s="24"/>
      <c r="J14" s="24"/>
      <c r="N14" s="23"/>
    </row>
    <row r="17" ht="12.75">
      <c r="H17" s="26"/>
    </row>
    <row r="18" ht="12.75">
      <c r="H18" s="23"/>
    </row>
  </sheetData>
  <mergeCells count="12">
    <mergeCell ref="H17:H18"/>
    <mergeCell ref="F13:F14"/>
    <mergeCell ref="E9:E10"/>
    <mergeCell ref="F9:F10"/>
    <mergeCell ref="H9:H10"/>
    <mergeCell ref="H13:H14"/>
    <mergeCell ref="N13:N14"/>
    <mergeCell ref="I13:J14"/>
    <mergeCell ref="C9:C10"/>
    <mergeCell ref="C13:C14"/>
    <mergeCell ref="J9:J10"/>
    <mergeCell ref="N9:N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2:I31"/>
  <sheetViews>
    <sheetView showGridLines="0" workbookViewId="0" topLeftCell="A1">
      <selection activeCell="G41" sqref="G41"/>
    </sheetView>
  </sheetViews>
  <sheetFormatPr defaultColWidth="9.00390625" defaultRowHeight="12.75"/>
  <cols>
    <col min="2" max="2" width="16.375" style="0" customWidth="1"/>
    <col min="3" max="3" width="1.875" style="0" customWidth="1"/>
  </cols>
  <sheetData>
    <row r="12" spans="3:9" ht="12.75">
      <c r="C12" s="12"/>
      <c r="D12" s="9"/>
      <c r="E12" s="4"/>
      <c r="F12" s="4"/>
      <c r="G12" s="4"/>
      <c r="H12" s="4"/>
      <c r="I12" s="10"/>
    </row>
    <row r="13" spans="4:9" ht="12.75">
      <c r="D13" s="9"/>
      <c r="E13" s="4"/>
      <c r="F13" s="4"/>
      <c r="G13" s="4"/>
      <c r="H13" s="4"/>
      <c r="I13" s="10"/>
    </row>
    <row r="14" spans="4:9" ht="12.75">
      <c r="D14" s="9"/>
      <c r="E14" s="4"/>
      <c r="F14" s="4"/>
      <c r="G14" s="4"/>
      <c r="H14" s="4"/>
      <c r="I14" s="10"/>
    </row>
    <row r="15" spans="4:9" ht="12.75">
      <c r="D15" s="9"/>
      <c r="E15" s="4"/>
      <c r="F15" s="4"/>
      <c r="G15" s="4"/>
      <c r="H15" s="4"/>
      <c r="I15" s="10"/>
    </row>
    <row r="16" spans="4:9" ht="12.75">
      <c r="D16" s="9"/>
      <c r="E16" s="4"/>
      <c r="F16" s="4"/>
      <c r="G16" s="4"/>
      <c r="H16" s="4"/>
      <c r="I16" s="10"/>
    </row>
    <row r="17" spans="4:9" ht="12.75">
      <c r="D17" s="9"/>
      <c r="E17" s="4"/>
      <c r="F17" s="4"/>
      <c r="G17" s="4"/>
      <c r="H17" s="4"/>
      <c r="I17" s="10"/>
    </row>
    <row r="18" spans="4:9" ht="12.75">
      <c r="D18" s="9"/>
      <c r="E18" s="4"/>
      <c r="F18" s="4"/>
      <c r="G18" s="4"/>
      <c r="H18" s="4"/>
      <c r="I18" s="10"/>
    </row>
    <row r="19" spans="4:9" ht="12.75">
      <c r="D19" s="9"/>
      <c r="E19" s="4"/>
      <c r="F19" s="4"/>
      <c r="G19" s="4"/>
      <c r="H19" s="4"/>
      <c r="I19" s="10"/>
    </row>
    <row r="20" spans="3:9" ht="12.75">
      <c r="C20" s="12"/>
      <c r="D20" s="9"/>
      <c r="E20" s="4"/>
      <c r="F20" s="4"/>
      <c r="G20" s="4"/>
      <c r="H20" s="4"/>
      <c r="I20" s="10"/>
    </row>
    <row r="21" spans="4:9" ht="12.75">
      <c r="D21" s="9"/>
      <c r="E21" s="4"/>
      <c r="F21" s="4"/>
      <c r="G21" s="4"/>
      <c r="H21" s="4"/>
      <c r="I21" s="10"/>
    </row>
    <row r="22" spans="4:9" ht="12.75">
      <c r="D22" s="9"/>
      <c r="E22" s="4"/>
      <c r="F22" s="4"/>
      <c r="G22" s="4"/>
      <c r="H22" s="4"/>
      <c r="I22" s="10"/>
    </row>
    <row r="23" spans="4:9" ht="12.75">
      <c r="D23" s="9"/>
      <c r="E23" s="4"/>
      <c r="F23" s="4"/>
      <c r="G23" s="4"/>
      <c r="H23" s="4"/>
      <c r="I23" s="10"/>
    </row>
    <row r="24" spans="4:9" ht="12.75">
      <c r="D24" s="9"/>
      <c r="E24" s="4"/>
      <c r="F24" s="4"/>
      <c r="G24" s="4"/>
      <c r="H24" s="4"/>
      <c r="I24" s="10"/>
    </row>
    <row r="25" spans="4:9" ht="12.75">
      <c r="D25" s="9"/>
      <c r="E25" s="4"/>
      <c r="F25" s="4"/>
      <c r="G25" s="4"/>
      <c r="H25" s="4"/>
      <c r="I25" s="10"/>
    </row>
    <row r="26" spans="4:9" ht="12.75">
      <c r="D26" s="9"/>
      <c r="E26" s="4"/>
      <c r="F26" s="4"/>
      <c r="G26" s="4"/>
      <c r="H26" s="4"/>
      <c r="I26" s="10"/>
    </row>
    <row r="27" spans="4:9" ht="12.75">
      <c r="D27" s="9"/>
      <c r="E27" s="4"/>
      <c r="F27" s="4"/>
      <c r="G27" s="4"/>
      <c r="H27" s="4"/>
      <c r="I27" s="10"/>
    </row>
    <row r="28" spans="4:9" ht="12.75">
      <c r="D28" s="9"/>
      <c r="E28" s="4"/>
      <c r="F28" s="4"/>
      <c r="G28" s="4"/>
      <c r="H28" s="4"/>
      <c r="I28" s="10"/>
    </row>
    <row r="29" spans="4:9" ht="12.75">
      <c r="D29" s="9"/>
      <c r="E29" s="4"/>
      <c r="F29" s="4"/>
      <c r="G29" s="4"/>
      <c r="H29" s="4"/>
      <c r="I29" s="10"/>
    </row>
    <row r="30" spans="4:9" ht="12.75">
      <c r="D30" s="11"/>
      <c r="E30" s="3"/>
      <c r="F30" s="3"/>
      <c r="G30" s="3"/>
      <c r="H30" s="3"/>
      <c r="I30" s="12"/>
    </row>
    <row r="31" spans="5:8" ht="12.75">
      <c r="E31" s="13"/>
      <c r="F31" s="13"/>
      <c r="G31" s="13"/>
      <c r="H31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N197"/>
  <sheetViews>
    <sheetView tabSelected="1" zoomScale="150" zoomScaleNormal="150" workbookViewId="0" topLeftCell="A1">
      <selection activeCell="D13" sqref="D13"/>
    </sheetView>
  </sheetViews>
  <sheetFormatPr defaultColWidth="9.00390625" defaultRowHeight="12.75"/>
  <sheetData>
    <row r="4" spans="4:14" s="14" customFormat="1" ht="17.25" customHeight="1">
      <c r="D4" s="15">
        <v>3</v>
      </c>
      <c r="F4" s="23" t="s">
        <v>9</v>
      </c>
      <c r="G4" s="15">
        <v>15</v>
      </c>
      <c r="H4" s="23" t="s">
        <v>9</v>
      </c>
      <c r="I4" s="15">
        <v>1</v>
      </c>
      <c r="J4" s="24" t="s">
        <v>10</v>
      </c>
      <c r="N4" s="23"/>
    </row>
    <row r="5" spans="4:14" s="14" customFormat="1" ht="17.25" customHeight="1">
      <c r="D5" s="7">
        <v>2</v>
      </c>
      <c r="F5" s="23"/>
      <c r="G5" s="7">
        <v>2</v>
      </c>
      <c r="H5" s="23"/>
      <c r="I5" s="7">
        <v>2</v>
      </c>
      <c r="J5" s="24"/>
      <c r="N5" s="23"/>
    </row>
    <row r="6" ht="12.75">
      <c r="J6" s="16"/>
    </row>
    <row r="7" ht="12.75">
      <c r="J7" s="16"/>
    </row>
    <row r="8" spans="4:14" s="14" customFormat="1" ht="17.25" customHeight="1">
      <c r="D8" s="15">
        <v>3</v>
      </c>
      <c r="F8" s="23" t="s">
        <v>9</v>
      </c>
      <c r="G8" s="15">
        <v>15</v>
      </c>
      <c r="H8" s="21" t="s">
        <v>13</v>
      </c>
      <c r="I8" s="24" t="s">
        <v>10</v>
      </c>
      <c r="J8" s="24"/>
      <c r="N8" s="23"/>
    </row>
    <row r="9" spans="4:14" s="14" customFormat="1" ht="17.25" customHeight="1">
      <c r="D9" s="7">
        <v>2</v>
      </c>
      <c r="F9" s="23"/>
      <c r="G9" s="7">
        <v>2</v>
      </c>
      <c r="H9" s="22"/>
      <c r="I9" s="24"/>
      <c r="J9" s="24"/>
      <c r="N9" s="23"/>
    </row>
    <row r="15" spans="3:6" ht="12.75">
      <c r="C15" s="26" t="s">
        <v>8</v>
      </c>
      <c r="D15" s="25" t="s">
        <v>14</v>
      </c>
      <c r="E15" s="25" t="s">
        <v>15</v>
      </c>
      <c r="F15" s="25" t="s">
        <v>16</v>
      </c>
    </row>
    <row r="16" spans="3:10" ht="12.75">
      <c r="C16" s="23"/>
      <c r="D16" s="25"/>
      <c r="E16" s="25"/>
      <c r="F16" s="25"/>
      <c r="I16" t="s">
        <v>17</v>
      </c>
      <c r="J16">
        <v>0</v>
      </c>
    </row>
    <row r="17" spans="3:10" ht="12.75">
      <c r="C17">
        <v>0</v>
      </c>
      <c r="D17">
        <f>((3/2)*C17)+(15/2)+(1/2)*(((15^2)-(18*C17)+(C17^2))^0.5)</f>
        <v>15</v>
      </c>
      <c r="E17">
        <f>((3/2)*C17)+(15/2)-(((15^2)-(18*C17)+(C17^2))^0.5)</f>
        <v>-7.5</v>
      </c>
      <c r="F17">
        <f>D17/E17</f>
        <v>-2</v>
      </c>
      <c r="I17" s="17" t="s">
        <v>18</v>
      </c>
      <c r="J17">
        <f>3/2</f>
        <v>1.5</v>
      </c>
    </row>
    <row r="18" spans="3:10" ht="12.75">
      <c r="C18">
        <v>2</v>
      </c>
      <c r="D18">
        <f>((3/2)*C18)+(15/2)+(1/2)*(((15^2)-(18*C18)+(C18^2))^0.5)</f>
        <v>17.4462219947249</v>
      </c>
      <c r="E18">
        <f>((3/2)*C18)+(15/2)-(((15^2)-(18*C18)+(C18^2))^0.5)</f>
        <v>-3.392443989449804</v>
      </c>
      <c r="F18">
        <f>D18/E18</f>
        <v>-5.1426706082638605</v>
      </c>
      <c r="I18" s="17" t="s">
        <v>19</v>
      </c>
      <c r="J18">
        <v>7.5</v>
      </c>
    </row>
    <row r="19" spans="3:10" ht="12.75">
      <c r="C19">
        <v>4</v>
      </c>
      <c r="D19">
        <f aca="true" t="shared" si="0" ref="D19:D66">((3/2)*C19)+(15/2)+(1/2)*(((15^2)-(18*C19)+(C19^2))^0.5)</f>
        <v>20</v>
      </c>
      <c r="E19">
        <f aca="true" t="shared" si="1" ref="E19:E24">((3/2)*C19)+(15/2)-(((15^2)-(18*C19)+(C19^2))^0.5)</f>
        <v>0.5</v>
      </c>
      <c r="F19">
        <f aca="true" t="shared" si="2" ref="F19:F24">D19/E19</f>
        <v>40</v>
      </c>
      <c r="I19" t="s">
        <v>20</v>
      </c>
      <c r="J19">
        <v>225</v>
      </c>
    </row>
    <row r="20" spans="3:10" ht="12.75">
      <c r="C20">
        <v>6</v>
      </c>
      <c r="D20">
        <f t="shared" si="0"/>
        <v>22.68465843842649</v>
      </c>
      <c r="E20">
        <f t="shared" si="1"/>
        <v>4.130683123147019</v>
      </c>
      <c r="F20">
        <f t="shared" si="2"/>
        <v>5.491745012177033</v>
      </c>
      <c r="I20" t="s">
        <v>21</v>
      </c>
      <c r="J20">
        <f>18*0</f>
        <v>0</v>
      </c>
    </row>
    <row r="21" spans="3:10" ht="12.75">
      <c r="C21">
        <v>8</v>
      </c>
      <c r="D21">
        <f t="shared" si="0"/>
        <v>25.52079728939615</v>
      </c>
      <c r="E21">
        <f t="shared" si="1"/>
        <v>7.458405421207704</v>
      </c>
      <c r="F21">
        <f t="shared" si="2"/>
        <v>3.4217498041643983</v>
      </c>
      <c r="J21">
        <f>0^2</f>
        <v>0</v>
      </c>
    </row>
    <row r="22" spans="3:10" ht="12.75">
      <c r="C22">
        <v>10</v>
      </c>
      <c r="D22">
        <f t="shared" si="0"/>
        <v>28.52079728939615</v>
      </c>
      <c r="E22">
        <f t="shared" si="1"/>
        <v>10.458405421207704</v>
      </c>
      <c r="F22">
        <f t="shared" si="2"/>
        <v>2.7270693897141594</v>
      </c>
      <c r="I22" t="s">
        <v>22</v>
      </c>
      <c r="J22">
        <f>(J19-J20+J21)^0.5</f>
        <v>15</v>
      </c>
    </row>
    <row r="23" spans="3:6" ht="12.75">
      <c r="C23">
        <v>12</v>
      </c>
      <c r="D23">
        <f t="shared" si="0"/>
        <v>31.68465843842649</v>
      </c>
      <c r="E23">
        <f t="shared" si="1"/>
        <v>13.13068312314702</v>
      </c>
      <c r="F23">
        <f t="shared" si="2"/>
        <v>2.4130243751425366</v>
      </c>
    </row>
    <row r="24" spans="3:9" ht="12.75">
      <c r="C24">
        <v>14</v>
      </c>
      <c r="D24">
        <f t="shared" si="0"/>
        <v>35</v>
      </c>
      <c r="E24">
        <f t="shared" si="1"/>
        <v>15.5</v>
      </c>
      <c r="F24">
        <f t="shared" si="2"/>
        <v>2.2580645161290325</v>
      </c>
      <c r="I24">
        <f>2*(15^2)</f>
        <v>450</v>
      </c>
    </row>
    <row r="25" spans="3:6" ht="12.75">
      <c r="C25">
        <v>16</v>
      </c>
      <c r="D25">
        <f>((3/2)*C25)+(15/2)+(1/2)*(((15^2)-(18*C25)+(C25^2))^0.5)</f>
        <v>38.4462219947249</v>
      </c>
      <c r="E25">
        <f>((3/2)*C25)+(15/2)-(((15^2)-(18*C25)+(C25^2))^0.5)</f>
        <v>17.607556010550198</v>
      </c>
      <c r="F25">
        <f>D25/E25</f>
        <v>2.183507010949644</v>
      </c>
    </row>
    <row r="26" spans="3:9" ht="12.75">
      <c r="C26">
        <v>18</v>
      </c>
      <c r="D26">
        <f t="shared" si="0"/>
        <v>42</v>
      </c>
      <c r="E26">
        <f aca="true" t="shared" si="3" ref="E26:E31">((3/2)*C26)+(15/2)-(((15^2)-(18*C26)+(C26^2))^0.5)</f>
        <v>19.5</v>
      </c>
      <c r="F26">
        <f aca="true" t="shared" si="4" ref="F26:F31">D26/E26</f>
        <v>2.1538461538461537</v>
      </c>
      <c r="I26">
        <f>I24^2</f>
        <v>202500</v>
      </c>
    </row>
    <row r="27" spans="3:10" ht="12.75">
      <c r="C27">
        <v>20</v>
      </c>
      <c r="D27">
        <f t="shared" si="0"/>
        <v>45.63941029804985</v>
      </c>
      <c r="E27">
        <f t="shared" si="3"/>
        <v>21.221179403900294</v>
      </c>
      <c r="F27">
        <f t="shared" si="4"/>
        <v>2.150653808131968</v>
      </c>
      <c r="J27">
        <f>3/2*C17</f>
        <v>0</v>
      </c>
    </row>
    <row r="28" spans="3:6" ht="12.75">
      <c r="C28">
        <v>22</v>
      </c>
      <c r="D28">
        <f t="shared" si="0"/>
        <v>49.345903006477066</v>
      </c>
      <c r="E28">
        <f t="shared" si="3"/>
        <v>22.80819398704587</v>
      </c>
      <c r="F28">
        <f t="shared" si="4"/>
        <v>2.1635164552924944</v>
      </c>
    </row>
    <row r="29" spans="3:6" ht="12.75">
      <c r="C29">
        <v>24</v>
      </c>
      <c r="D29">
        <f t="shared" si="0"/>
        <v>53.10468635614927</v>
      </c>
      <c r="E29">
        <f t="shared" si="3"/>
        <v>24.290627287701454</v>
      </c>
      <c r="F29">
        <f t="shared" si="4"/>
        <v>2.1862212830969834</v>
      </c>
    </row>
    <row r="30" spans="3:6" ht="12.75">
      <c r="C30">
        <v>26</v>
      </c>
      <c r="D30">
        <f t="shared" si="0"/>
        <v>56.904326023342406</v>
      </c>
      <c r="E30">
        <f t="shared" si="3"/>
        <v>25.691347953315187</v>
      </c>
      <c r="F30">
        <f t="shared" si="4"/>
        <v>2.2149217754843233</v>
      </c>
    </row>
    <row r="31" spans="3:6" ht="12.75">
      <c r="C31">
        <v>28</v>
      </c>
      <c r="D31">
        <f t="shared" si="0"/>
        <v>60.736102527122114</v>
      </c>
      <c r="E31">
        <f t="shared" si="3"/>
        <v>27.02779494575577</v>
      </c>
      <c r="F31">
        <f t="shared" si="4"/>
        <v>2.247171944622868</v>
      </c>
    </row>
    <row r="32" spans="3:6" ht="12.75">
      <c r="C32">
        <v>30</v>
      </c>
      <c r="D32">
        <f>((3/2)*C32)+(15/2)+(1/2)*(((15^2)-(18*C32)+(C32^2))^0.5)</f>
        <v>64.59338662244782</v>
      </c>
      <c r="E32">
        <f aca="true" t="shared" si="5" ref="E32:E48">((3/2)*C32)+(15/2)-(((15^2)-(18*C32)+(C32^2))^0.5)</f>
        <v>28.313226755104353</v>
      </c>
      <c r="F32">
        <f aca="true" t="shared" si="6" ref="F32:F48">D32/E32</f>
        <v>2.2813855581050233</v>
      </c>
    </row>
    <row r="33" spans="3:6" ht="12.75">
      <c r="C33">
        <v>32</v>
      </c>
      <c r="D33">
        <f t="shared" si="0"/>
        <v>68.47112177107284</v>
      </c>
      <c r="E33">
        <f t="shared" si="5"/>
        <v>29.557756457854307</v>
      </c>
      <c r="F33">
        <f t="shared" si="6"/>
        <v>2.31651958661694</v>
      </c>
    </row>
    <row r="34" spans="3:6" ht="12.75">
      <c r="C34">
        <v>34</v>
      </c>
      <c r="D34">
        <f t="shared" si="0"/>
        <v>72.36542462386205</v>
      </c>
      <c r="E34">
        <f t="shared" si="5"/>
        <v>30.769150752275905</v>
      </c>
      <c r="F34">
        <f t="shared" si="6"/>
        <v>2.351882416465765</v>
      </c>
    </row>
    <row r="35" spans="3:6" ht="12.75">
      <c r="C35">
        <v>36</v>
      </c>
      <c r="D35">
        <f t="shared" si="0"/>
        <v>76.27328670269415</v>
      </c>
      <c r="E35">
        <f t="shared" si="5"/>
        <v>31.953426594611685</v>
      </c>
      <c r="F35">
        <f t="shared" si="6"/>
        <v>2.3870143152520655</v>
      </c>
    </row>
    <row r="36" spans="3:6" ht="12.75">
      <c r="C36">
        <v>38</v>
      </c>
      <c r="D36">
        <f t="shared" si="0"/>
        <v>80.19235482647521</v>
      </c>
      <c r="E36">
        <f t="shared" si="5"/>
        <v>33.115290347049566</v>
      </c>
      <c r="F36">
        <f t="shared" si="6"/>
        <v>2.42161110429823</v>
      </c>
    </row>
    <row r="37" spans="3:6" ht="12.75">
      <c r="C37">
        <v>40</v>
      </c>
      <c r="D37">
        <f>((3/2)*C37)+(15/2)+(1/2)*(((15^2)-(18*C37)+(C37^2))^0.5)</f>
        <v>84.12077013859466</v>
      </c>
      <c r="E37">
        <f t="shared" si="5"/>
        <v>34.25845972281068</v>
      </c>
      <c r="F37">
        <f t="shared" si="6"/>
        <v>2.455474379736449</v>
      </c>
    </row>
    <row r="38" spans="3:6" ht="12.75">
      <c r="C38">
        <v>42</v>
      </c>
      <c r="D38">
        <f t="shared" si="0"/>
        <v>88.05704986607944</v>
      </c>
      <c r="E38">
        <f t="shared" si="5"/>
        <v>35.38590026784112</v>
      </c>
      <c r="F38">
        <f t="shared" si="6"/>
        <v>2.488478439139956</v>
      </c>
    </row>
    <row r="39" spans="3:6" ht="12.75">
      <c r="C39">
        <v>44</v>
      </c>
      <c r="D39">
        <f t="shared" si="0"/>
        <v>92</v>
      </c>
      <c r="E39">
        <f t="shared" si="5"/>
        <v>36.5</v>
      </c>
      <c r="F39">
        <f t="shared" si="6"/>
        <v>2.5205479452054793</v>
      </c>
    </row>
    <row r="40" spans="3:6" ht="12.75">
      <c r="C40">
        <v>46</v>
      </c>
      <c r="D40">
        <f t="shared" si="0"/>
        <v>95.94865033877673</v>
      </c>
      <c r="E40">
        <f t="shared" si="5"/>
        <v>37.602699322446554</v>
      </c>
      <c r="F40">
        <f t="shared" si="6"/>
        <v>2.5516426232066043</v>
      </c>
    </row>
    <row r="41" spans="3:6" ht="12.75">
      <c r="C41">
        <v>48</v>
      </c>
      <c r="D41">
        <f t="shared" si="0"/>
        <v>99.90220576310317</v>
      </c>
      <c r="E41">
        <f t="shared" si="5"/>
        <v>38.69558847379367</v>
      </c>
      <c r="F41">
        <f t="shared" si="6"/>
        <v>2.5817466461522165</v>
      </c>
    </row>
    <row r="42" spans="3:6" ht="12.75">
      <c r="C42">
        <v>50</v>
      </c>
      <c r="D42">
        <f>((3/2)*C42)+(15/2)+(1/2)*(((15^2)-(18*C42)+(C42^2))^0.5)</f>
        <v>103.86000936329383</v>
      </c>
      <c r="E42">
        <f t="shared" si="5"/>
        <v>39.779981273412346</v>
      </c>
      <c r="F42">
        <f t="shared" si="6"/>
        <v>2.610861192956632</v>
      </c>
    </row>
    <row r="43" spans="3:6" ht="12.75">
      <c r="C43">
        <v>52</v>
      </c>
      <c r="D43">
        <f t="shared" si="0"/>
        <v>107.82151428554971</v>
      </c>
      <c r="E43">
        <f t="shared" si="5"/>
        <v>40.85697142890057</v>
      </c>
      <c r="F43">
        <f t="shared" si="6"/>
        <v>2.638999184586676</v>
      </c>
    </row>
    <row r="44" spans="3:6" ht="12.75">
      <c r="C44">
        <v>54</v>
      </c>
      <c r="D44">
        <f t="shared" si="0"/>
        <v>111.78626204439004</v>
      </c>
      <c r="E44">
        <f t="shared" si="5"/>
        <v>41.92747591121993</v>
      </c>
      <c r="F44">
        <f t="shared" si="6"/>
        <v>2.6661815340635777</v>
      </c>
    </row>
    <row r="45" spans="3:6" ht="12.75">
      <c r="C45">
        <v>56</v>
      </c>
      <c r="D45">
        <f t="shared" si="0"/>
        <v>115.7538656712698</v>
      </c>
      <c r="E45">
        <f t="shared" si="5"/>
        <v>42.992268657460386</v>
      </c>
      <c r="F45">
        <f t="shared" si="6"/>
        <v>2.692434460566277</v>
      </c>
    </row>
    <row r="46" spans="3:6" ht="12.75">
      <c r="C46">
        <v>58</v>
      </c>
      <c r="D46">
        <f t="shared" si="0"/>
        <v>119.72399651125887</v>
      </c>
      <c r="E46">
        <f t="shared" si="5"/>
        <v>44.05200697748224</v>
      </c>
      <c r="F46">
        <f t="shared" si="6"/>
        <v>2.7177875589744946</v>
      </c>
    </row>
    <row r="47" spans="3:6" ht="12.75">
      <c r="C47">
        <v>60</v>
      </c>
      <c r="D47">
        <f t="shared" si="0"/>
        <v>123.69637379485947</v>
      </c>
      <c r="E47">
        <f t="shared" si="5"/>
        <v>45.107252410281056</v>
      </c>
      <c r="F47">
        <f t="shared" si="6"/>
        <v>2.742272410426533</v>
      </c>
    </row>
    <row r="48" spans="3:6" ht="12.75">
      <c r="C48">
        <v>62</v>
      </c>
      <c r="D48">
        <f>((3/2)*C48)+(15/2)+(1/2)*(((15^2)-(18*C48)+(C48^2))^0.5)</f>
        <v>127.67075633838705</v>
      </c>
      <c r="E48">
        <f t="shared" si="5"/>
        <v>46.1584873232259</v>
      </c>
      <c r="F48">
        <f t="shared" si="6"/>
        <v>2.765921583269607</v>
      </c>
    </row>
    <row r="49" spans="3:6" ht="12.75">
      <c r="C49">
        <v>64</v>
      </c>
      <c r="D49">
        <f t="shared" si="0"/>
        <v>131.64693589007513</v>
      </c>
      <c r="E49">
        <f aca="true" t="shared" si="7" ref="E49:E54">((3/2)*C49)+(15/2)-(((15^2)-(18*C49)+(C49^2))^0.5)</f>
        <v>47.206128219849724</v>
      </c>
      <c r="F49">
        <f aca="true" t="shared" si="8" ref="F49:F54">D49/E49</f>
        <v>2.788767917524718</v>
      </c>
    </row>
    <row r="50" spans="3:6" ht="12.75">
      <c r="C50">
        <v>66</v>
      </c>
      <c r="D50">
        <f t="shared" si="0"/>
        <v>135.6247317584214</v>
      </c>
      <c r="E50">
        <f t="shared" si="7"/>
        <v>48.250536483157205</v>
      </c>
      <c r="F50">
        <f t="shared" si="8"/>
        <v>2.8108440163305515</v>
      </c>
    </row>
    <row r="51" spans="3:6" ht="12.75">
      <c r="C51">
        <v>68</v>
      </c>
      <c r="D51">
        <f t="shared" si="0"/>
        <v>139.60398644698074</v>
      </c>
      <c r="E51">
        <f t="shared" si="7"/>
        <v>49.292027106038525</v>
      </c>
      <c r="F51">
        <f t="shared" si="8"/>
        <v>2.8321818891047097</v>
      </c>
    </row>
    <row r="52" spans="3:6" ht="12.75">
      <c r="C52">
        <v>70</v>
      </c>
      <c r="D52">
        <f t="shared" si="0"/>
        <v>143.5845620847391</v>
      </c>
      <c r="E52">
        <f t="shared" si="7"/>
        <v>50.33087583052179</v>
      </c>
      <c r="F52">
        <f t="shared" si="8"/>
        <v>2.8528127062248765</v>
      </c>
    </row>
    <row r="53" spans="3:6" ht="12.75">
      <c r="C53">
        <v>72</v>
      </c>
      <c r="D53">
        <f t="shared" si="0"/>
        <v>147.56633748964794</v>
      </c>
      <c r="E53">
        <f t="shared" si="7"/>
        <v>51.36732502070414</v>
      </c>
      <c r="F53">
        <f t="shared" si="8"/>
        <v>2.872766635797557</v>
      </c>
    </row>
    <row r="54" spans="3:6" ht="12.75">
      <c r="C54">
        <v>74</v>
      </c>
      <c r="D54">
        <f t="shared" si="0"/>
        <v>151.54920573932148</v>
      </c>
      <c r="E54">
        <f t="shared" si="7"/>
        <v>52.40158852135704</v>
      </c>
      <c r="F54">
        <f t="shared" si="8"/>
        <v>2.8920727408398195</v>
      </c>
    </row>
    <row r="55" spans="3:6" ht="12.75">
      <c r="C55">
        <v>76</v>
      </c>
      <c r="D55">
        <f>((3/2)*C55)+(15/2)+(1/2)*(((15^2)-(18*C55)+(C55^2))^0.5)</f>
        <v>155.53307215048326</v>
      </c>
      <c r="E55">
        <f aca="true" t="shared" si="9" ref="E55:E60">((3/2)*C55)+(15/2)-(((15^2)-(18*C55)+(C55^2))^0.5)</f>
        <v>53.43385569903346</v>
      </c>
      <c r="F55">
        <f aca="true" t="shared" si="10" ref="F55:F60">D55/E55</f>
        <v>2.910758920833344</v>
      </c>
    </row>
    <row r="56" spans="3:6" ht="12.75">
      <c r="C56">
        <v>78</v>
      </c>
      <c r="D56">
        <f t="shared" si="0"/>
        <v>159.51785258978626</v>
      </c>
      <c r="E56">
        <f t="shared" si="9"/>
        <v>54.46429482042748</v>
      </c>
      <c r="F56">
        <f t="shared" si="10"/>
        <v>2.928851885730414</v>
      </c>
    </row>
    <row r="57" spans="3:6" ht="12.75">
      <c r="C57">
        <v>80</v>
      </c>
      <c r="D57">
        <f>((3/2)*C57)+(15/2)+(1/2)*(((15^2)-(18*C57)+(C57^2))^0.5)</f>
        <v>163.50347205478937</v>
      </c>
      <c r="E57">
        <f t="shared" si="9"/>
        <v>55.49305589042123</v>
      </c>
      <c r="F57">
        <f t="shared" si="10"/>
        <v>2.946377153524393</v>
      </c>
    </row>
    <row r="58" spans="3:6" ht="12.75">
      <c r="C58">
        <v>82</v>
      </c>
      <c r="D58">
        <f t="shared" si="0"/>
        <v>167.48986347636335</v>
      </c>
      <c r="E58">
        <f t="shared" si="9"/>
        <v>56.52027304727328</v>
      </c>
      <c r="F58">
        <f t="shared" si="10"/>
        <v>2.9633590647425865</v>
      </c>
    </row>
    <row r="59" spans="3:6" ht="12.75">
      <c r="C59">
        <v>84</v>
      </c>
      <c r="D59">
        <f t="shared" si="0"/>
        <v>171.4769667035165</v>
      </c>
      <c r="E59">
        <f t="shared" si="9"/>
        <v>57.54606659296702</v>
      </c>
      <c r="F59">
        <f t="shared" si="10"/>
        <v>2.9798208088904117</v>
      </c>
    </row>
    <row r="60" spans="3:6" ht="12.75">
      <c r="C60">
        <v>86</v>
      </c>
      <c r="D60">
        <f>((3/2)*C60)+(15/2)+(1/2)*(((15^2)-(18*C60)+(C60^2))^0.5)</f>
        <v>175.46472763923802</v>
      </c>
      <c r="E60">
        <f t="shared" si="9"/>
        <v>58.570544721523945</v>
      </c>
      <c r="F60">
        <f t="shared" si="10"/>
        <v>2.995784459125184</v>
      </c>
    </row>
    <row r="61" spans="3:6" ht="12.75">
      <c r="C61">
        <v>88</v>
      </c>
      <c r="D61">
        <f t="shared" si="0"/>
        <v>179.45309750194596</v>
      </c>
      <c r="E61">
        <f aca="true" t="shared" si="11" ref="E61:E66">((3/2)*C61)+(15/2)-(((15^2)-(18*C61)+(C61^2))^0.5)</f>
        <v>59.59380499610809</v>
      </c>
      <c r="F61">
        <f aca="true" t="shared" si="12" ref="F61:F66">D61/E61</f>
        <v>3.0112710123756243</v>
      </c>
    </row>
    <row r="62" spans="3:6" ht="12.75">
      <c r="C62">
        <v>90</v>
      </c>
      <c r="D62">
        <f t="shared" si="0"/>
        <v>183.44203219186855</v>
      </c>
      <c r="E62">
        <f t="shared" si="11"/>
        <v>60.61593561626292</v>
      </c>
      <c r="F62">
        <f t="shared" si="12"/>
        <v>3.0263004328296153</v>
      </c>
    </row>
    <row r="63" spans="3:6" ht="12.75">
      <c r="C63">
        <v>92</v>
      </c>
      <c r="D63">
        <f t="shared" si="0"/>
        <v>187.431491745465</v>
      </c>
      <c r="E63">
        <f t="shared" si="11"/>
        <v>61.63701650906998</v>
      </c>
      <c r="F63">
        <f t="shared" si="12"/>
        <v>3.0408916972463156</v>
      </c>
    </row>
    <row r="64" spans="3:6" ht="12.75">
      <c r="C64">
        <v>94</v>
      </c>
      <c r="D64">
        <f t="shared" si="0"/>
        <v>191.42143986401203</v>
      </c>
      <c r="E64">
        <f t="shared" si="11"/>
        <v>62.65712027197597</v>
      </c>
      <c r="F64">
        <f t="shared" si="12"/>
        <v>3.055062840952606</v>
      </c>
    </row>
    <row r="65" spans="3:6" ht="12.75">
      <c r="C65">
        <v>96</v>
      </c>
      <c r="D65">
        <f t="shared" si="0"/>
        <v>195.41184350491335</v>
      </c>
      <c r="E65">
        <f t="shared" si="11"/>
        <v>63.676312990173315</v>
      </c>
      <c r="F65">
        <f t="shared" si="12"/>
        <v>3.068831003690019</v>
      </c>
    </row>
    <row r="66" spans="3:6" ht="12.75">
      <c r="C66">
        <v>98</v>
      </c>
      <c r="D66">
        <f t="shared" si="0"/>
        <v>199.40267252625392</v>
      </c>
      <c r="E66">
        <f t="shared" si="11"/>
        <v>64.69465494749213</v>
      </c>
      <c r="F66">
        <f t="shared" si="12"/>
        <v>3.082212474710536</v>
      </c>
    </row>
    <row r="67" spans="3:6" ht="12.75">
      <c r="C67">
        <v>100</v>
      </c>
      <c r="D67">
        <f>((3/2)*C67)+(15/2)+(1/2)*(((15^2)-(18*C67)+(C67^2))^0.5)</f>
        <v>203.39389937671456</v>
      </c>
      <c r="E67">
        <f>((3/2)*C67)+(15/2)-(((15^2)-(18*C67)+(C67^2))^0.5)</f>
        <v>65.7122012465709</v>
      </c>
      <c r="F67">
        <f>D67/E67</f>
        <v>3.095222736695773</v>
      </c>
    </row>
    <row r="68" spans="3:6" ht="12.75">
      <c r="C68">
        <v>102</v>
      </c>
      <c r="D68">
        <f aca="true" t="shared" si="13" ref="D68:D83">3/2*C68+15/2+1/2*(15^2-18*C68+C68^2)^1/2</f>
        <v>2358.75</v>
      </c>
      <c r="E68">
        <f aca="true" t="shared" si="14" ref="E68:E123">3/2*C68+15/2-(15^2-18*C68+C68^2)^1/2</f>
        <v>-4236</v>
      </c>
      <c r="F68">
        <f aca="true" t="shared" si="15" ref="F68:F123">D68/E68</f>
        <v>-0.5568342776203966</v>
      </c>
    </row>
    <row r="69" spans="3:6" ht="12.75">
      <c r="C69">
        <v>104</v>
      </c>
      <c r="D69">
        <f t="shared" si="13"/>
        <v>2455.75</v>
      </c>
      <c r="E69">
        <f t="shared" si="14"/>
        <v>-4421</v>
      </c>
      <c r="F69">
        <f t="shared" si="15"/>
        <v>-0.5554738746889843</v>
      </c>
    </row>
    <row r="70" spans="3:6" ht="12.75">
      <c r="C70">
        <v>106</v>
      </c>
      <c r="D70">
        <f t="shared" si="13"/>
        <v>2554.75</v>
      </c>
      <c r="E70">
        <f t="shared" si="14"/>
        <v>-4610</v>
      </c>
      <c r="F70">
        <f t="shared" si="15"/>
        <v>-0.554175704989154</v>
      </c>
    </row>
    <row r="71" spans="3:6" ht="12.75">
      <c r="C71">
        <v>108</v>
      </c>
      <c r="D71">
        <f t="shared" si="13"/>
        <v>2655.75</v>
      </c>
      <c r="E71">
        <f t="shared" si="14"/>
        <v>-4803</v>
      </c>
      <c r="F71">
        <f t="shared" si="15"/>
        <v>-0.5529356652092442</v>
      </c>
    </row>
    <row r="72" spans="3:6" ht="12.75">
      <c r="C72">
        <v>110</v>
      </c>
      <c r="D72">
        <f t="shared" si="13"/>
        <v>2758.75</v>
      </c>
      <c r="E72">
        <f t="shared" si="14"/>
        <v>-5000</v>
      </c>
      <c r="F72">
        <f t="shared" si="15"/>
        <v>-0.55175</v>
      </c>
    </row>
    <row r="73" spans="3:6" ht="12.75">
      <c r="C73">
        <v>112</v>
      </c>
      <c r="D73">
        <f t="shared" si="13"/>
        <v>2863.75</v>
      </c>
      <c r="E73">
        <f t="shared" si="14"/>
        <v>-5201</v>
      </c>
      <c r="F73">
        <f t="shared" si="15"/>
        <v>-0.5506152662949433</v>
      </c>
    </row>
    <row r="74" spans="3:6" ht="12.75">
      <c r="C74">
        <v>114</v>
      </c>
      <c r="D74">
        <f t="shared" si="13"/>
        <v>2970.75</v>
      </c>
      <c r="E74">
        <f t="shared" si="14"/>
        <v>-5406</v>
      </c>
      <c r="F74">
        <f t="shared" si="15"/>
        <v>-0.5495283018867925</v>
      </c>
    </row>
    <row r="75" spans="3:6" ht="12.75">
      <c r="C75">
        <v>116</v>
      </c>
      <c r="D75">
        <f t="shared" si="13"/>
        <v>3079.75</v>
      </c>
      <c r="E75">
        <f t="shared" si="14"/>
        <v>-5615</v>
      </c>
      <c r="F75">
        <f t="shared" si="15"/>
        <v>-0.5484861976847729</v>
      </c>
    </row>
    <row r="76" spans="3:6" ht="12.75">
      <c r="C76">
        <v>118</v>
      </c>
      <c r="D76">
        <f t="shared" si="13"/>
        <v>3190.75</v>
      </c>
      <c r="E76">
        <f t="shared" si="14"/>
        <v>-5828</v>
      </c>
      <c r="F76">
        <f t="shared" si="15"/>
        <v>-0.5474862731640356</v>
      </c>
    </row>
    <row r="77" spans="3:6" ht="12.75">
      <c r="C77">
        <v>120</v>
      </c>
      <c r="D77">
        <f t="shared" si="13"/>
        <v>3303.75</v>
      </c>
      <c r="E77">
        <f t="shared" si="14"/>
        <v>-6045</v>
      </c>
      <c r="F77">
        <f t="shared" si="15"/>
        <v>-0.5465260545905707</v>
      </c>
    </row>
    <row r="78" spans="3:6" ht="12.75">
      <c r="C78">
        <v>122</v>
      </c>
      <c r="D78">
        <f t="shared" si="13"/>
        <v>3418.75</v>
      </c>
      <c r="E78">
        <f t="shared" si="14"/>
        <v>-6266</v>
      </c>
      <c r="F78">
        <f t="shared" si="15"/>
        <v>-0.5456032556654963</v>
      </c>
    </row>
    <row r="79" spans="3:6" ht="12.75">
      <c r="C79">
        <v>124</v>
      </c>
      <c r="D79">
        <f t="shared" si="13"/>
        <v>3535.75</v>
      </c>
      <c r="E79">
        <f t="shared" si="14"/>
        <v>-6491</v>
      </c>
      <c r="F79">
        <f t="shared" si="15"/>
        <v>-0.5447157602834695</v>
      </c>
    </row>
    <row r="80" spans="3:6" ht="12.75">
      <c r="C80">
        <v>126</v>
      </c>
      <c r="D80">
        <f t="shared" si="13"/>
        <v>3654.75</v>
      </c>
      <c r="E80">
        <f t="shared" si="14"/>
        <v>-6720</v>
      </c>
      <c r="F80">
        <f t="shared" si="15"/>
        <v>-0.5438616071428571</v>
      </c>
    </row>
    <row r="81" spans="3:6" ht="12.75">
      <c r="C81">
        <v>128</v>
      </c>
      <c r="D81">
        <f t="shared" si="13"/>
        <v>3775.75</v>
      </c>
      <c r="E81">
        <f t="shared" si="14"/>
        <v>-6953</v>
      </c>
      <c r="F81">
        <f t="shared" si="15"/>
        <v>-0.5430389759815907</v>
      </c>
    </row>
    <row r="82" spans="3:6" ht="12.75">
      <c r="C82">
        <v>130</v>
      </c>
      <c r="D82">
        <f t="shared" si="13"/>
        <v>3898.75</v>
      </c>
      <c r="E82">
        <f t="shared" si="14"/>
        <v>-7190</v>
      </c>
      <c r="F82">
        <f t="shared" si="15"/>
        <v>-0.5422461752433936</v>
      </c>
    </row>
    <row r="83" spans="3:6" ht="12.75">
      <c r="C83">
        <v>132</v>
      </c>
      <c r="D83">
        <f t="shared" si="13"/>
        <v>4023.75</v>
      </c>
      <c r="E83">
        <f t="shared" si="14"/>
        <v>-7431</v>
      </c>
      <c r="F83">
        <f t="shared" si="15"/>
        <v>-0.5414816310052483</v>
      </c>
    </row>
    <row r="84" spans="3:6" ht="12.75">
      <c r="C84">
        <v>134</v>
      </c>
      <c r="D84">
        <f aca="true" t="shared" si="16" ref="D84:D147">3/2*C84+15/2+1/2*(15^2-18*C84+C84^2)^1/2</f>
        <v>4150.75</v>
      </c>
      <c r="E84">
        <f t="shared" si="14"/>
        <v>-7676</v>
      </c>
      <c r="F84">
        <f t="shared" si="15"/>
        <v>-0.5407438770192808</v>
      </c>
    </row>
    <row r="85" spans="3:6" ht="12.75">
      <c r="C85">
        <v>136</v>
      </c>
      <c r="D85">
        <f t="shared" si="16"/>
        <v>4279.75</v>
      </c>
      <c r="E85">
        <f t="shared" si="14"/>
        <v>-7925</v>
      </c>
      <c r="F85">
        <f t="shared" si="15"/>
        <v>-0.540031545741325</v>
      </c>
    </row>
    <row r="86" spans="3:6" ht="12.75">
      <c r="C86">
        <v>138</v>
      </c>
      <c r="D86">
        <f t="shared" si="16"/>
        <v>4410.75</v>
      </c>
      <c r="E86">
        <f t="shared" si="14"/>
        <v>-8178</v>
      </c>
      <c r="F86">
        <f t="shared" si="15"/>
        <v>-0.5393433602347762</v>
      </c>
    </row>
    <row r="87" spans="3:6" ht="12.75">
      <c r="C87">
        <v>140</v>
      </c>
      <c r="D87">
        <f t="shared" si="16"/>
        <v>4543.75</v>
      </c>
      <c r="E87">
        <f t="shared" si="14"/>
        <v>-8435</v>
      </c>
      <c r="F87">
        <f t="shared" si="15"/>
        <v>-0.5386781268524007</v>
      </c>
    </row>
    <row r="88" spans="3:6" ht="12.75">
      <c r="C88">
        <v>142</v>
      </c>
      <c r="D88">
        <f t="shared" si="16"/>
        <v>4678.75</v>
      </c>
      <c r="E88">
        <f t="shared" si="14"/>
        <v>-8696</v>
      </c>
      <c r="F88">
        <f t="shared" si="15"/>
        <v>-0.5380347286108556</v>
      </c>
    </row>
    <row r="89" spans="3:6" ht="12.75">
      <c r="C89">
        <v>144</v>
      </c>
      <c r="D89">
        <f t="shared" si="16"/>
        <v>4815.75</v>
      </c>
      <c r="E89">
        <f t="shared" si="14"/>
        <v>-8961</v>
      </c>
      <c r="F89">
        <f t="shared" si="15"/>
        <v>-0.5374121191831269</v>
      </c>
    </row>
    <row r="90" spans="3:6" ht="12.75">
      <c r="C90">
        <v>146</v>
      </c>
      <c r="D90">
        <f t="shared" si="16"/>
        <v>4954.75</v>
      </c>
      <c r="E90">
        <f t="shared" si="14"/>
        <v>-9230</v>
      </c>
      <c r="F90">
        <f t="shared" si="15"/>
        <v>-0.5368093174431202</v>
      </c>
    </row>
    <row r="91" spans="3:6" ht="12.75">
      <c r="C91">
        <v>148</v>
      </c>
      <c r="D91">
        <f t="shared" si="16"/>
        <v>5095.75</v>
      </c>
      <c r="E91">
        <f t="shared" si="14"/>
        <v>-9503</v>
      </c>
      <c r="F91">
        <f t="shared" si="15"/>
        <v>-0.5362254025044723</v>
      </c>
    </row>
    <row r="92" spans="3:6" ht="12.75">
      <c r="C92">
        <v>150</v>
      </c>
      <c r="D92">
        <f t="shared" si="16"/>
        <v>5238.75</v>
      </c>
      <c r="E92">
        <f t="shared" si="14"/>
        <v>-9780</v>
      </c>
      <c r="F92">
        <f t="shared" si="15"/>
        <v>-0.535659509202454</v>
      </c>
    </row>
    <row r="93" spans="3:6" ht="12.75">
      <c r="C93">
        <v>152</v>
      </c>
      <c r="D93">
        <f t="shared" si="16"/>
        <v>5383.75</v>
      </c>
      <c r="E93">
        <f t="shared" si="14"/>
        <v>-10061</v>
      </c>
      <c r="F93">
        <f t="shared" si="15"/>
        <v>-0.5351108239737601</v>
      </c>
    </row>
    <row r="94" spans="3:6" ht="12.75">
      <c r="C94">
        <v>154</v>
      </c>
      <c r="D94">
        <f t="shared" si="16"/>
        <v>5530.75</v>
      </c>
      <c r="E94">
        <f t="shared" si="14"/>
        <v>-10346</v>
      </c>
      <c r="F94">
        <f t="shared" si="15"/>
        <v>-0.5345785810941427</v>
      </c>
    </row>
    <row r="95" spans="3:6" ht="12.75">
      <c r="C95">
        <v>156</v>
      </c>
      <c r="D95">
        <f t="shared" si="16"/>
        <v>5679.75</v>
      </c>
      <c r="E95">
        <f t="shared" si="14"/>
        <v>-10635</v>
      </c>
      <c r="F95">
        <f t="shared" si="15"/>
        <v>-0.5340620592383639</v>
      </c>
    </row>
    <row r="96" spans="3:6" ht="12.75">
      <c r="C96">
        <v>158</v>
      </c>
      <c r="D96">
        <f t="shared" si="16"/>
        <v>5830.75</v>
      </c>
      <c r="E96">
        <f t="shared" si="14"/>
        <v>-10928</v>
      </c>
      <c r="F96">
        <f t="shared" si="15"/>
        <v>-0.5335605783308931</v>
      </c>
    </row>
    <row r="97" spans="3:6" ht="12.75">
      <c r="C97">
        <v>160</v>
      </c>
      <c r="D97">
        <f t="shared" si="16"/>
        <v>5983.75</v>
      </c>
      <c r="E97">
        <f t="shared" si="14"/>
        <v>-11225</v>
      </c>
      <c r="F97">
        <f t="shared" si="15"/>
        <v>-0.5330734966592428</v>
      </c>
    </row>
    <row r="98" spans="3:6" ht="12.75">
      <c r="C98">
        <v>162</v>
      </c>
      <c r="D98">
        <f t="shared" si="16"/>
        <v>6138.75</v>
      </c>
      <c r="E98">
        <f t="shared" si="14"/>
        <v>-11526</v>
      </c>
      <c r="F98">
        <f t="shared" si="15"/>
        <v>-0.5326002082248829</v>
      </c>
    </row>
    <row r="99" spans="3:6" ht="12.75">
      <c r="C99">
        <v>164</v>
      </c>
      <c r="D99">
        <f t="shared" si="16"/>
        <v>6295.75</v>
      </c>
      <c r="E99">
        <f t="shared" si="14"/>
        <v>-11831</v>
      </c>
      <c r="F99">
        <f t="shared" si="15"/>
        <v>-0.5321401403093567</v>
      </c>
    </row>
    <row r="100" spans="3:6" ht="12.75">
      <c r="C100">
        <v>166</v>
      </c>
      <c r="D100">
        <f t="shared" si="16"/>
        <v>6454.75</v>
      </c>
      <c r="E100">
        <f t="shared" si="14"/>
        <v>-12140</v>
      </c>
      <c r="F100">
        <f t="shared" si="15"/>
        <v>-0.5316927512355848</v>
      </c>
    </row>
    <row r="101" spans="3:6" ht="12.75">
      <c r="C101">
        <v>168</v>
      </c>
      <c r="D101">
        <f t="shared" si="16"/>
        <v>6615.75</v>
      </c>
      <c r="E101">
        <f t="shared" si="14"/>
        <v>-12453</v>
      </c>
      <c r="F101">
        <f t="shared" si="15"/>
        <v>-0.5312575283064321</v>
      </c>
    </row>
    <row r="102" spans="3:6" ht="12.75">
      <c r="C102">
        <v>170</v>
      </c>
      <c r="D102">
        <f t="shared" si="16"/>
        <v>6778.75</v>
      </c>
      <c r="E102">
        <f t="shared" si="14"/>
        <v>-12770</v>
      </c>
      <c r="F102">
        <f t="shared" si="15"/>
        <v>-0.5308339859044636</v>
      </c>
    </row>
    <row r="103" spans="3:6" ht="12.75">
      <c r="C103">
        <v>172</v>
      </c>
      <c r="D103">
        <f t="shared" si="16"/>
        <v>6943.75</v>
      </c>
      <c r="E103">
        <f t="shared" si="14"/>
        <v>-13091</v>
      </c>
      <c r="F103">
        <f t="shared" si="15"/>
        <v>-0.5304216637384462</v>
      </c>
    </row>
    <row r="104" spans="3:6" ht="12.75">
      <c r="C104">
        <v>174</v>
      </c>
      <c r="D104">
        <f t="shared" si="16"/>
        <v>7110.75</v>
      </c>
      <c r="E104">
        <f t="shared" si="14"/>
        <v>-13416</v>
      </c>
      <c r="F104">
        <f t="shared" si="15"/>
        <v>-0.5300201252236136</v>
      </c>
    </row>
    <row r="105" spans="3:6" ht="12.75">
      <c r="C105">
        <v>176</v>
      </c>
      <c r="D105">
        <f t="shared" si="16"/>
        <v>7279.75</v>
      </c>
      <c r="E105">
        <f t="shared" si="14"/>
        <v>-13745</v>
      </c>
      <c r="F105">
        <f t="shared" si="15"/>
        <v>-0.5296289559839942</v>
      </c>
    </row>
    <row r="106" spans="3:6" ht="12.75">
      <c r="C106">
        <v>178</v>
      </c>
      <c r="D106">
        <f t="shared" si="16"/>
        <v>7450.75</v>
      </c>
      <c r="E106">
        <f t="shared" si="14"/>
        <v>-14078</v>
      </c>
      <c r="F106">
        <f t="shared" si="15"/>
        <v>-0.5292477624662594</v>
      </c>
    </row>
    <row r="107" spans="3:6" ht="12.75">
      <c r="C107">
        <v>180</v>
      </c>
      <c r="D107">
        <f t="shared" si="16"/>
        <v>7623.75</v>
      </c>
      <c r="E107">
        <f t="shared" si="14"/>
        <v>-14415</v>
      </c>
      <c r="F107">
        <f t="shared" si="15"/>
        <v>-0.5288761706555671</v>
      </c>
    </row>
    <row r="108" spans="3:6" ht="12.75">
      <c r="C108">
        <v>182</v>
      </c>
      <c r="D108">
        <f t="shared" si="16"/>
        <v>7798.75</v>
      </c>
      <c r="E108">
        <f t="shared" si="14"/>
        <v>-14756</v>
      </c>
      <c r="F108">
        <f t="shared" si="15"/>
        <v>-0.5285138248847926</v>
      </c>
    </row>
    <row r="109" spans="3:6" ht="12.75">
      <c r="C109">
        <v>184</v>
      </c>
      <c r="D109">
        <f t="shared" si="16"/>
        <v>7975.75</v>
      </c>
      <c r="E109">
        <f t="shared" si="14"/>
        <v>-15101</v>
      </c>
      <c r="F109">
        <f t="shared" si="15"/>
        <v>-0.5281603867293557</v>
      </c>
    </row>
    <row r="110" spans="3:6" ht="12.75">
      <c r="C110">
        <v>186</v>
      </c>
      <c r="D110">
        <f t="shared" si="16"/>
        <v>8154.75</v>
      </c>
      <c r="E110">
        <f t="shared" si="14"/>
        <v>-15450</v>
      </c>
      <c r="F110">
        <f t="shared" si="15"/>
        <v>-0.5278155339805826</v>
      </c>
    </row>
    <row r="111" spans="3:6" ht="12.75">
      <c r="C111">
        <v>188</v>
      </c>
      <c r="D111">
        <f t="shared" si="16"/>
        <v>8335.75</v>
      </c>
      <c r="E111">
        <f t="shared" si="14"/>
        <v>-15803</v>
      </c>
      <c r="F111">
        <f t="shared" si="15"/>
        <v>-0.5274789596911978</v>
      </c>
    </row>
    <row r="112" spans="3:6" ht="12.75">
      <c r="C112">
        <v>190</v>
      </c>
      <c r="D112">
        <f t="shared" si="16"/>
        <v>8518.75</v>
      </c>
      <c r="E112">
        <f t="shared" si="14"/>
        <v>-16160</v>
      </c>
      <c r="F112">
        <f t="shared" si="15"/>
        <v>-0.5271503712871287</v>
      </c>
    </row>
    <row r="113" spans="3:6" ht="12.75">
      <c r="C113">
        <v>192</v>
      </c>
      <c r="D113">
        <f t="shared" si="16"/>
        <v>8703.75</v>
      </c>
      <c r="E113">
        <f t="shared" si="14"/>
        <v>-16521</v>
      </c>
      <c r="F113">
        <f t="shared" si="15"/>
        <v>-0.5268294897403305</v>
      </c>
    </row>
    <row r="114" spans="3:6" ht="12.75">
      <c r="C114">
        <v>194</v>
      </c>
      <c r="D114">
        <f t="shared" si="16"/>
        <v>8890.75</v>
      </c>
      <c r="E114">
        <f t="shared" si="14"/>
        <v>-16886</v>
      </c>
      <c r="F114">
        <f t="shared" si="15"/>
        <v>-0.5265160487978207</v>
      </c>
    </row>
    <row r="115" spans="3:6" ht="12.75">
      <c r="C115">
        <v>196</v>
      </c>
      <c r="D115">
        <f t="shared" si="16"/>
        <v>9079.75</v>
      </c>
      <c r="E115">
        <f t="shared" si="14"/>
        <v>-17255</v>
      </c>
      <c r="F115">
        <f t="shared" si="15"/>
        <v>-0.5262097942625326</v>
      </c>
    </row>
    <row r="116" spans="3:6" ht="12.75">
      <c r="C116">
        <v>198</v>
      </c>
      <c r="D116">
        <f t="shared" si="16"/>
        <v>9270.75</v>
      </c>
      <c r="E116">
        <f t="shared" si="14"/>
        <v>-17628</v>
      </c>
      <c r="F116">
        <f t="shared" si="15"/>
        <v>-0.5259104833219878</v>
      </c>
    </row>
    <row r="117" spans="3:6" ht="12.75">
      <c r="C117">
        <v>200</v>
      </c>
      <c r="D117">
        <f t="shared" si="16"/>
        <v>9463.75</v>
      </c>
      <c r="E117">
        <f t="shared" si="14"/>
        <v>-18005</v>
      </c>
      <c r="F117">
        <f t="shared" si="15"/>
        <v>-0.5256178839211331</v>
      </c>
    </row>
    <row r="118" spans="3:6" ht="12.75">
      <c r="C118">
        <v>202</v>
      </c>
      <c r="D118">
        <f t="shared" si="16"/>
        <v>9658.75</v>
      </c>
      <c r="E118">
        <f t="shared" si="14"/>
        <v>-18386</v>
      </c>
      <c r="F118">
        <f t="shared" si="15"/>
        <v>-0.5253317741760035</v>
      </c>
    </row>
    <row r="119" spans="3:6" ht="12.75">
      <c r="C119">
        <v>204</v>
      </c>
      <c r="D119">
        <f t="shared" si="16"/>
        <v>9855.75</v>
      </c>
      <c r="E119">
        <f t="shared" si="14"/>
        <v>-18771</v>
      </c>
      <c r="F119">
        <f t="shared" si="15"/>
        <v>-0.5250519418251558</v>
      </c>
    </row>
    <row r="120" spans="3:6" ht="12.75">
      <c r="C120">
        <v>206</v>
      </c>
      <c r="D120">
        <f t="shared" si="16"/>
        <v>10054.75</v>
      </c>
      <c r="E120">
        <f t="shared" si="14"/>
        <v>-19160</v>
      </c>
      <c r="F120">
        <f t="shared" si="15"/>
        <v>-0.5247781837160752</v>
      </c>
    </row>
    <row r="121" spans="3:6" ht="12.75">
      <c r="C121">
        <v>208</v>
      </c>
      <c r="D121">
        <f t="shared" si="16"/>
        <v>10255.75</v>
      </c>
      <c r="E121">
        <f t="shared" si="14"/>
        <v>-19553</v>
      </c>
      <c r="F121">
        <f t="shared" si="15"/>
        <v>-0.5245103053239912</v>
      </c>
    </row>
    <row r="122" spans="3:6" ht="12.75">
      <c r="C122">
        <v>210</v>
      </c>
      <c r="D122">
        <f t="shared" si="16"/>
        <v>10458.75</v>
      </c>
      <c r="E122">
        <f t="shared" si="14"/>
        <v>-19950</v>
      </c>
      <c r="F122">
        <f t="shared" si="15"/>
        <v>-0.5242481203007519</v>
      </c>
    </row>
    <row r="123" spans="3:6" ht="12.75">
      <c r="C123">
        <v>212</v>
      </c>
      <c r="D123">
        <f t="shared" si="16"/>
        <v>10663.75</v>
      </c>
      <c r="E123">
        <f t="shared" si="14"/>
        <v>-20351</v>
      </c>
      <c r="F123">
        <f t="shared" si="15"/>
        <v>-0.5239914500515945</v>
      </c>
    </row>
    <row r="124" spans="3:6" ht="12.75">
      <c r="C124">
        <v>214</v>
      </c>
      <c r="D124">
        <f t="shared" si="16"/>
        <v>10870.75</v>
      </c>
      <c r="E124">
        <f aca="true" t="shared" si="17" ref="E124:E187">3/2*C124+15/2-(15^2-18*C124+C124^2)^1/2</f>
        <v>-20756</v>
      </c>
      <c r="F124">
        <f aca="true" t="shared" si="18" ref="F124:F187">D124/E124</f>
        <v>-0.52374012333783</v>
      </c>
    </row>
    <row r="125" spans="3:6" ht="12.75">
      <c r="C125">
        <v>216</v>
      </c>
      <c r="D125">
        <f t="shared" si="16"/>
        <v>11079.75</v>
      </c>
      <c r="E125">
        <f t="shared" si="17"/>
        <v>-21165</v>
      </c>
      <c r="F125">
        <f t="shared" si="18"/>
        <v>-0.5234939759036145</v>
      </c>
    </row>
    <row r="126" spans="3:6" ht="12.75">
      <c r="C126">
        <v>218</v>
      </c>
      <c r="D126">
        <f t="shared" si="16"/>
        <v>11290.75</v>
      </c>
      <c r="E126">
        <f t="shared" si="17"/>
        <v>-21578</v>
      </c>
      <c r="F126">
        <f t="shared" si="18"/>
        <v>-0.5232528501251275</v>
      </c>
    </row>
    <row r="127" spans="3:6" ht="12.75">
      <c r="C127">
        <v>220</v>
      </c>
      <c r="D127">
        <f t="shared" si="16"/>
        <v>11503.75</v>
      </c>
      <c r="E127">
        <f t="shared" si="17"/>
        <v>-21995</v>
      </c>
      <c r="F127">
        <f t="shared" si="18"/>
        <v>-0.5230165946806092</v>
      </c>
    </row>
    <row r="128" spans="3:6" ht="12.75">
      <c r="C128">
        <v>222</v>
      </c>
      <c r="D128">
        <f t="shared" si="16"/>
        <v>11718.75</v>
      </c>
      <c r="E128">
        <f t="shared" si="17"/>
        <v>-22416</v>
      </c>
      <c r="F128">
        <f t="shared" si="18"/>
        <v>-0.5227850642398287</v>
      </c>
    </row>
    <row r="129" spans="3:6" ht="12.75">
      <c r="C129">
        <v>224</v>
      </c>
      <c r="D129">
        <f t="shared" si="16"/>
        <v>11935.75</v>
      </c>
      <c r="E129">
        <f t="shared" si="17"/>
        <v>-22841</v>
      </c>
      <c r="F129">
        <f t="shared" si="18"/>
        <v>-0.522558119171665</v>
      </c>
    </row>
    <row r="130" spans="3:6" ht="12.75">
      <c r="C130">
        <v>226</v>
      </c>
      <c r="D130">
        <f t="shared" si="16"/>
        <v>12154.75</v>
      </c>
      <c r="E130">
        <f t="shared" si="17"/>
        <v>-23270</v>
      </c>
      <c r="F130">
        <f t="shared" si="18"/>
        <v>-0.5223356252685861</v>
      </c>
    </row>
    <row r="131" spans="3:6" ht="12.75">
      <c r="C131">
        <v>228</v>
      </c>
      <c r="D131">
        <f t="shared" si="16"/>
        <v>12375.75</v>
      </c>
      <c r="E131">
        <f t="shared" si="17"/>
        <v>-23703</v>
      </c>
      <c r="F131">
        <f t="shared" si="18"/>
        <v>-0.5221174534869004</v>
      </c>
    </row>
    <row r="132" spans="3:6" ht="12.75">
      <c r="C132">
        <v>230</v>
      </c>
      <c r="D132">
        <f t="shared" si="16"/>
        <v>12598.75</v>
      </c>
      <c r="E132">
        <f t="shared" si="17"/>
        <v>-24140</v>
      </c>
      <c r="F132">
        <f t="shared" si="18"/>
        <v>-0.5219034797017399</v>
      </c>
    </row>
    <row r="133" spans="3:6" ht="12.75">
      <c r="C133">
        <v>232</v>
      </c>
      <c r="D133">
        <f t="shared" si="16"/>
        <v>12823.75</v>
      </c>
      <c r="E133">
        <f t="shared" si="17"/>
        <v>-24581</v>
      </c>
      <c r="F133">
        <f t="shared" si="18"/>
        <v>-0.5216935844758147</v>
      </c>
    </row>
    <row r="134" spans="3:6" ht="12.75">
      <c r="C134">
        <v>234</v>
      </c>
      <c r="D134">
        <f t="shared" si="16"/>
        <v>13050.75</v>
      </c>
      <c r="E134">
        <f t="shared" si="17"/>
        <v>-25026</v>
      </c>
      <c r="F134">
        <f t="shared" si="18"/>
        <v>-0.5214876528410454</v>
      </c>
    </row>
    <row r="135" spans="3:6" ht="12.75">
      <c r="C135">
        <v>236</v>
      </c>
      <c r="D135">
        <f t="shared" si="16"/>
        <v>13279.75</v>
      </c>
      <c r="E135">
        <f t="shared" si="17"/>
        <v>-25475</v>
      </c>
      <c r="F135">
        <f t="shared" si="18"/>
        <v>-0.5212855740922473</v>
      </c>
    </row>
    <row r="136" spans="3:6" ht="12.75">
      <c r="C136">
        <v>238</v>
      </c>
      <c r="D136">
        <f t="shared" si="16"/>
        <v>13510.75</v>
      </c>
      <c r="E136">
        <f t="shared" si="17"/>
        <v>-25928</v>
      </c>
      <c r="F136">
        <f t="shared" si="18"/>
        <v>-0.5210872415921012</v>
      </c>
    </row>
    <row r="137" spans="3:6" ht="12.75">
      <c r="C137">
        <v>240</v>
      </c>
      <c r="D137">
        <f t="shared" si="16"/>
        <v>13743.75</v>
      </c>
      <c r="E137">
        <f t="shared" si="17"/>
        <v>-26385</v>
      </c>
      <c r="F137">
        <f t="shared" si="18"/>
        <v>-0.520892552586697</v>
      </c>
    </row>
    <row r="138" spans="3:6" ht="12.75">
      <c r="C138">
        <v>242</v>
      </c>
      <c r="D138">
        <f t="shared" si="16"/>
        <v>13978.75</v>
      </c>
      <c r="E138">
        <f t="shared" si="17"/>
        <v>-26846</v>
      </c>
      <c r="F138">
        <f t="shared" si="18"/>
        <v>-0.5207014080309916</v>
      </c>
    </row>
    <row r="139" spans="3:6" ht="12.75">
      <c r="C139">
        <v>244</v>
      </c>
      <c r="D139">
        <f t="shared" si="16"/>
        <v>14215.75</v>
      </c>
      <c r="E139">
        <f t="shared" si="17"/>
        <v>-27311</v>
      </c>
      <c r="F139">
        <f t="shared" si="18"/>
        <v>-0.5205137124235656</v>
      </c>
    </row>
    <row r="140" spans="3:6" ht="12.75">
      <c r="C140">
        <v>246</v>
      </c>
      <c r="D140">
        <f t="shared" si="16"/>
        <v>14454.75</v>
      </c>
      <c r="E140">
        <f t="shared" si="17"/>
        <v>-27780</v>
      </c>
      <c r="F140">
        <f t="shared" si="18"/>
        <v>-0.520329373650108</v>
      </c>
    </row>
    <row r="141" spans="3:6" ht="12.75">
      <c r="C141">
        <v>248</v>
      </c>
      <c r="D141">
        <f t="shared" si="16"/>
        <v>14695.75</v>
      </c>
      <c r="E141">
        <f t="shared" si="17"/>
        <v>-28253</v>
      </c>
      <c r="F141">
        <f t="shared" si="18"/>
        <v>-0.5201483028350972</v>
      </c>
    </row>
    <row r="142" spans="3:6" ht="12.75">
      <c r="C142">
        <v>250</v>
      </c>
      <c r="D142">
        <f t="shared" si="16"/>
        <v>14938.75</v>
      </c>
      <c r="E142">
        <f t="shared" si="17"/>
        <v>-28730</v>
      </c>
      <c r="F142">
        <f t="shared" si="18"/>
        <v>-0.5199704142011834</v>
      </c>
    </row>
    <row r="143" spans="3:6" ht="12.75">
      <c r="C143">
        <v>252</v>
      </c>
      <c r="D143">
        <f t="shared" si="16"/>
        <v>15183.75</v>
      </c>
      <c r="E143">
        <f t="shared" si="17"/>
        <v>-29211</v>
      </c>
      <c r="F143">
        <f t="shared" si="18"/>
        <v>-0.5197956249358119</v>
      </c>
    </row>
    <row r="144" spans="3:6" ht="12.75">
      <c r="C144">
        <v>254</v>
      </c>
      <c r="D144">
        <f t="shared" si="16"/>
        <v>15430.75</v>
      </c>
      <c r="E144">
        <f t="shared" si="17"/>
        <v>-29696</v>
      </c>
      <c r="F144">
        <f t="shared" si="18"/>
        <v>-0.5196238550646551</v>
      </c>
    </row>
    <row r="145" spans="3:6" ht="12.75">
      <c r="C145">
        <v>256</v>
      </c>
      <c r="D145">
        <f t="shared" si="16"/>
        <v>15679.75</v>
      </c>
      <c r="E145">
        <f t="shared" si="17"/>
        <v>-30185</v>
      </c>
      <c r="F145">
        <f t="shared" si="18"/>
        <v>-0.519455027331456</v>
      </c>
    </row>
    <row r="146" spans="3:6" ht="12.75">
      <c r="C146">
        <v>258</v>
      </c>
      <c r="D146">
        <f t="shared" si="16"/>
        <v>15930.75</v>
      </c>
      <c r="E146">
        <f t="shared" si="17"/>
        <v>-30678</v>
      </c>
      <c r="F146">
        <f t="shared" si="18"/>
        <v>-0.5192890670839038</v>
      </c>
    </row>
    <row r="147" spans="3:6" ht="12.75">
      <c r="C147">
        <v>260</v>
      </c>
      <c r="D147">
        <f t="shared" si="16"/>
        <v>16183.75</v>
      </c>
      <c r="E147">
        <f t="shared" si="17"/>
        <v>-31175</v>
      </c>
      <c r="F147">
        <f t="shared" si="18"/>
        <v>-0.5191259021651965</v>
      </c>
    </row>
    <row r="148" spans="3:6" ht="12.75">
      <c r="C148">
        <v>262</v>
      </c>
      <c r="D148">
        <f aca="true" t="shared" si="19" ref="D148:D197">3/2*C148+15/2+1/2*(15^2-18*C148+C148^2)^1/2</f>
        <v>16438.75</v>
      </c>
      <c r="E148">
        <f t="shared" si="17"/>
        <v>-31676</v>
      </c>
      <c r="F148">
        <f t="shared" si="18"/>
        <v>-0.518965462810961</v>
      </c>
    </row>
    <row r="149" spans="3:6" ht="12.75">
      <c r="C149">
        <v>264</v>
      </c>
      <c r="D149">
        <f t="shared" si="19"/>
        <v>16695.75</v>
      </c>
      <c r="E149">
        <f t="shared" si="17"/>
        <v>-32181</v>
      </c>
      <c r="F149">
        <f t="shared" si="18"/>
        <v>-0.5188076815512259</v>
      </c>
    </row>
    <row r="150" spans="3:6" ht="12.75">
      <c r="C150">
        <v>266</v>
      </c>
      <c r="D150">
        <f t="shared" si="19"/>
        <v>16954.75</v>
      </c>
      <c r="E150">
        <f t="shared" si="17"/>
        <v>-32690</v>
      </c>
      <c r="F150">
        <f t="shared" si="18"/>
        <v>-0.5186524931171612</v>
      </c>
    </row>
    <row r="151" spans="3:6" ht="12.75">
      <c r="C151">
        <v>268</v>
      </c>
      <c r="D151">
        <f t="shared" si="19"/>
        <v>17215.75</v>
      </c>
      <c r="E151">
        <f t="shared" si="17"/>
        <v>-33203</v>
      </c>
      <c r="F151">
        <f t="shared" si="18"/>
        <v>-0.5184998343523176</v>
      </c>
    </row>
    <row r="152" spans="3:6" ht="12.75">
      <c r="C152">
        <v>270</v>
      </c>
      <c r="D152">
        <f t="shared" si="19"/>
        <v>17478.75</v>
      </c>
      <c r="E152">
        <f t="shared" si="17"/>
        <v>-33720</v>
      </c>
      <c r="F152">
        <f t="shared" si="18"/>
        <v>-0.5183496441281139</v>
      </c>
    </row>
    <row r="153" spans="3:6" ht="12.75">
      <c r="C153">
        <v>272</v>
      </c>
      <c r="D153">
        <f t="shared" si="19"/>
        <v>17743.75</v>
      </c>
      <c r="E153">
        <f t="shared" si="17"/>
        <v>-34241</v>
      </c>
      <c r="F153">
        <f t="shared" si="18"/>
        <v>-0.5182018632633393</v>
      </c>
    </row>
    <row r="154" spans="3:6" ht="12.75">
      <c r="C154">
        <v>274</v>
      </c>
      <c r="D154">
        <f t="shared" si="19"/>
        <v>18010.75</v>
      </c>
      <c r="E154">
        <f t="shared" si="17"/>
        <v>-34766</v>
      </c>
      <c r="F154">
        <f t="shared" si="18"/>
        <v>-0.5180564344474486</v>
      </c>
    </row>
    <row r="155" spans="3:6" ht="12.75">
      <c r="C155">
        <v>276</v>
      </c>
      <c r="D155">
        <f t="shared" si="19"/>
        <v>18279.75</v>
      </c>
      <c r="E155">
        <f t="shared" si="17"/>
        <v>-35295</v>
      </c>
      <c r="F155">
        <f t="shared" si="18"/>
        <v>-0.5179133021674458</v>
      </c>
    </row>
    <row r="156" spans="3:6" ht="12.75">
      <c r="C156">
        <v>278</v>
      </c>
      <c r="D156">
        <f t="shared" si="19"/>
        <v>18550.75</v>
      </c>
      <c r="E156">
        <f t="shared" si="17"/>
        <v>-35828</v>
      </c>
      <c r="F156">
        <f t="shared" si="18"/>
        <v>-0.5177724126381601</v>
      </c>
    </row>
    <row r="157" spans="3:6" ht="12.75">
      <c r="C157">
        <v>280</v>
      </c>
      <c r="D157">
        <f t="shared" si="19"/>
        <v>18823.75</v>
      </c>
      <c r="E157">
        <f t="shared" si="17"/>
        <v>-36365</v>
      </c>
      <c r="F157">
        <f t="shared" si="18"/>
        <v>-0.5176337137357349</v>
      </c>
    </row>
    <row r="158" spans="3:6" ht="12.75">
      <c r="C158">
        <v>282</v>
      </c>
      <c r="D158">
        <f t="shared" si="19"/>
        <v>19098.75</v>
      </c>
      <c r="E158">
        <f t="shared" si="17"/>
        <v>-36906</v>
      </c>
      <c r="F158">
        <f t="shared" si="18"/>
        <v>-0.517497154934157</v>
      </c>
    </row>
    <row r="159" spans="3:6" ht="12.75">
      <c r="C159">
        <v>284</v>
      </c>
      <c r="D159">
        <f t="shared" si="19"/>
        <v>19375.75</v>
      </c>
      <c r="E159">
        <f t="shared" si="17"/>
        <v>-37451</v>
      </c>
      <c r="F159">
        <f t="shared" si="18"/>
        <v>-0.5173626872446664</v>
      </c>
    </row>
    <row r="160" spans="3:6" ht="12.75">
      <c r="C160">
        <v>286</v>
      </c>
      <c r="D160">
        <f t="shared" si="19"/>
        <v>19654.75</v>
      </c>
      <c r="E160">
        <f t="shared" si="17"/>
        <v>-38000</v>
      </c>
      <c r="F160">
        <f t="shared" si="18"/>
        <v>-0.5172302631578948</v>
      </c>
    </row>
    <row r="161" spans="3:6" ht="12.75">
      <c r="C161">
        <v>288</v>
      </c>
      <c r="D161">
        <f t="shared" si="19"/>
        <v>19935.75</v>
      </c>
      <c r="E161">
        <f t="shared" si="17"/>
        <v>-38553</v>
      </c>
      <c r="F161">
        <f t="shared" si="18"/>
        <v>-0.5170998365885924</v>
      </c>
    </row>
    <row r="162" spans="3:6" ht="12.75">
      <c r="C162">
        <v>290</v>
      </c>
      <c r="D162">
        <f t="shared" si="19"/>
        <v>20218.75</v>
      </c>
      <c r="E162">
        <f t="shared" si="17"/>
        <v>-39110</v>
      </c>
      <c r="F162">
        <f t="shared" si="18"/>
        <v>-0.5169713628228074</v>
      </c>
    </row>
    <row r="163" spans="3:6" ht="12.75">
      <c r="C163">
        <v>292</v>
      </c>
      <c r="D163">
        <f t="shared" si="19"/>
        <v>20503.75</v>
      </c>
      <c r="E163">
        <f t="shared" si="17"/>
        <v>-39671</v>
      </c>
      <c r="F163">
        <f t="shared" si="18"/>
        <v>-0.5168447984673943</v>
      </c>
    </row>
    <row r="164" spans="3:6" ht="12.75">
      <c r="C164">
        <v>294</v>
      </c>
      <c r="D164">
        <f t="shared" si="19"/>
        <v>20790.75</v>
      </c>
      <c r="E164">
        <f t="shared" si="17"/>
        <v>-40236</v>
      </c>
      <c r="F164">
        <f t="shared" si="18"/>
        <v>-0.5167201014017297</v>
      </c>
    </row>
    <row r="165" spans="3:6" ht="12.75">
      <c r="C165">
        <v>296</v>
      </c>
      <c r="D165">
        <f t="shared" si="19"/>
        <v>21079.75</v>
      </c>
      <c r="E165">
        <f t="shared" si="17"/>
        <v>-40805</v>
      </c>
      <c r="F165">
        <f t="shared" si="18"/>
        <v>-0.516597230731528</v>
      </c>
    </row>
    <row r="166" spans="3:6" ht="12.75">
      <c r="C166">
        <v>298</v>
      </c>
      <c r="D166">
        <f t="shared" si="19"/>
        <v>21370.75</v>
      </c>
      <c r="E166">
        <f t="shared" si="17"/>
        <v>-41378</v>
      </c>
      <c r="F166">
        <f t="shared" si="18"/>
        <v>-0.5164761467446469</v>
      </c>
    </row>
    <row r="167" spans="3:6" ht="12.75">
      <c r="C167">
        <v>300</v>
      </c>
      <c r="D167">
        <f t="shared" si="19"/>
        <v>21663.75</v>
      </c>
      <c r="E167">
        <f t="shared" si="17"/>
        <v>-41955</v>
      </c>
      <c r="F167">
        <f t="shared" si="18"/>
        <v>-0.516356810868788</v>
      </c>
    </row>
    <row r="168" spans="3:6" ht="12.75">
      <c r="C168">
        <v>302</v>
      </c>
      <c r="D168">
        <f t="shared" si="19"/>
        <v>21958.75</v>
      </c>
      <c r="E168">
        <f t="shared" si="17"/>
        <v>-42536</v>
      </c>
      <c r="F168">
        <f t="shared" si="18"/>
        <v>-0.5162391856309949</v>
      </c>
    </row>
    <row r="169" spans="3:6" ht="12.75">
      <c r="C169">
        <v>304</v>
      </c>
      <c r="D169">
        <f t="shared" si="19"/>
        <v>22255.75</v>
      </c>
      <c r="E169">
        <f t="shared" si="17"/>
        <v>-43121</v>
      </c>
      <c r="F169">
        <f t="shared" si="18"/>
        <v>-0.5161232346188632</v>
      </c>
    </row>
    <row r="170" spans="3:6" ht="12.75">
      <c r="C170">
        <v>306</v>
      </c>
      <c r="D170">
        <f t="shared" si="19"/>
        <v>22554.75</v>
      </c>
      <c r="E170">
        <f t="shared" si="17"/>
        <v>-43710</v>
      </c>
      <c r="F170">
        <f t="shared" si="18"/>
        <v>-0.5160089224433768</v>
      </c>
    </row>
    <row r="171" spans="3:6" ht="12.75">
      <c r="C171">
        <v>308</v>
      </c>
      <c r="D171">
        <f t="shared" si="19"/>
        <v>22855.75</v>
      </c>
      <c r="E171">
        <f t="shared" si="17"/>
        <v>-44303</v>
      </c>
      <c r="F171">
        <f t="shared" si="18"/>
        <v>-0.5158962147032933</v>
      </c>
    </row>
    <row r="172" spans="3:6" ht="12.75">
      <c r="C172">
        <v>310</v>
      </c>
      <c r="D172">
        <f t="shared" si="19"/>
        <v>23158.75</v>
      </c>
      <c r="E172">
        <f t="shared" si="17"/>
        <v>-44900</v>
      </c>
      <c r="F172">
        <f t="shared" si="18"/>
        <v>-0.5157850779510023</v>
      </c>
    </row>
    <row r="173" spans="3:6" ht="12.75">
      <c r="C173">
        <v>312</v>
      </c>
      <c r="D173">
        <f t="shared" si="19"/>
        <v>23463.75</v>
      </c>
      <c r="E173">
        <f t="shared" si="17"/>
        <v>-45501</v>
      </c>
      <c r="F173">
        <f t="shared" si="18"/>
        <v>-0.5156754796597877</v>
      </c>
    </row>
    <row r="174" spans="3:6" ht="12.75">
      <c r="C174">
        <v>314</v>
      </c>
      <c r="D174">
        <f t="shared" si="19"/>
        <v>23770.75</v>
      </c>
      <c r="E174">
        <f t="shared" si="17"/>
        <v>-46106</v>
      </c>
      <c r="F174">
        <f t="shared" si="18"/>
        <v>-0.5155673881924262</v>
      </c>
    </row>
    <row r="175" spans="3:6" ht="12.75">
      <c r="C175">
        <v>316</v>
      </c>
      <c r="D175">
        <f t="shared" si="19"/>
        <v>24079.75</v>
      </c>
      <c r="E175">
        <f t="shared" si="17"/>
        <v>-46715</v>
      </c>
      <c r="F175">
        <f t="shared" si="18"/>
        <v>-0.5154607727710585</v>
      </c>
    </row>
    <row r="176" spans="3:6" ht="12.75">
      <c r="C176">
        <v>318</v>
      </c>
      <c r="D176">
        <f t="shared" si="19"/>
        <v>24390.75</v>
      </c>
      <c r="E176">
        <f t="shared" si="17"/>
        <v>-47328</v>
      </c>
      <c r="F176">
        <f t="shared" si="18"/>
        <v>-0.5153556034482759</v>
      </c>
    </row>
    <row r="177" spans="3:6" ht="12.75">
      <c r="C177">
        <v>320</v>
      </c>
      <c r="D177">
        <f t="shared" si="19"/>
        <v>24703.75</v>
      </c>
      <c r="E177">
        <f t="shared" si="17"/>
        <v>-47945</v>
      </c>
      <c r="F177">
        <f t="shared" si="18"/>
        <v>-0.5152518510793618</v>
      </c>
    </row>
    <row r="178" spans="3:6" ht="12.75">
      <c r="C178">
        <v>322</v>
      </c>
      <c r="D178">
        <f t="shared" si="19"/>
        <v>25018.75</v>
      </c>
      <c r="E178">
        <f t="shared" si="17"/>
        <v>-48566</v>
      </c>
      <c r="F178">
        <f t="shared" si="18"/>
        <v>-0.5151494872956389</v>
      </c>
    </row>
    <row r="179" spans="3:6" ht="12.75">
      <c r="C179">
        <v>324</v>
      </c>
      <c r="D179">
        <f t="shared" si="19"/>
        <v>25335.75</v>
      </c>
      <c r="E179">
        <f t="shared" si="17"/>
        <v>-49191</v>
      </c>
      <c r="F179">
        <f t="shared" si="18"/>
        <v>-0.5150484844788681</v>
      </c>
    </row>
    <row r="180" spans="3:6" ht="12.75">
      <c r="C180">
        <v>326</v>
      </c>
      <c r="D180">
        <f t="shared" si="19"/>
        <v>25654.75</v>
      </c>
      <c r="E180">
        <f t="shared" si="17"/>
        <v>-49820</v>
      </c>
      <c r="F180">
        <f t="shared" si="18"/>
        <v>-0.514948815736652</v>
      </c>
    </row>
    <row r="181" spans="3:6" ht="12.75">
      <c r="C181">
        <v>328</v>
      </c>
      <c r="D181">
        <f t="shared" si="19"/>
        <v>25975.75</v>
      </c>
      <c r="E181">
        <f t="shared" si="17"/>
        <v>-50453</v>
      </c>
      <c r="F181">
        <f t="shared" si="18"/>
        <v>-0.5148504548787981</v>
      </c>
    </row>
    <row r="182" spans="3:6" ht="12.75">
      <c r="C182">
        <v>330</v>
      </c>
      <c r="D182">
        <f t="shared" si="19"/>
        <v>26298.75</v>
      </c>
      <c r="E182">
        <f t="shared" si="17"/>
        <v>-51090</v>
      </c>
      <c r="F182">
        <f t="shared" si="18"/>
        <v>-0.5147533763945977</v>
      </c>
    </row>
    <row r="183" spans="3:6" ht="12.75">
      <c r="C183">
        <v>332</v>
      </c>
      <c r="D183">
        <f t="shared" si="19"/>
        <v>26623.75</v>
      </c>
      <c r="E183">
        <f t="shared" si="17"/>
        <v>-51731</v>
      </c>
      <c r="F183">
        <f t="shared" si="18"/>
        <v>-0.5146575554309795</v>
      </c>
    </row>
    <row r="184" spans="3:6" ht="12.75">
      <c r="C184">
        <v>334</v>
      </c>
      <c r="D184">
        <f t="shared" si="19"/>
        <v>26950.75</v>
      </c>
      <c r="E184">
        <f t="shared" si="17"/>
        <v>-52376</v>
      </c>
      <c r="F184">
        <f t="shared" si="18"/>
        <v>-0.5145629677714983</v>
      </c>
    </row>
    <row r="185" spans="3:6" ht="12.75">
      <c r="C185">
        <v>336</v>
      </c>
      <c r="D185">
        <f t="shared" si="19"/>
        <v>27279.75</v>
      </c>
      <c r="E185">
        <f t="shared" si="17"/>
        <v>-53025</v>
      </c>
      <c r="F185">
        <f t="shared" si="18"/>
        <v>-0.5144695898161245</v>
      </c>
    </row>
    <row r="186" spans="3:6" ht="12.75">
      <c r="C186">
        <v>338</v>
      </c>
      <c r="D186">
        <f t="shared" si="19"/>
        <v>27610.75</v>
      </c>
      <c r="E186">
        <f t="shared" si="17"/>
        <v>-53678</v>
      </c>
      <c r="F186">
        <f t="shared" si="18"/>
        <v>-0.5143773985617944</v>
      </c>
    </row>
    <row r="187" spans="3:6" ht="12.75">
      <c r="C187">
        <v>340</v>
      </c>
      <c r="D187">
        <f t="shared" si="19"/>
        <v>27943.75</v>
      </c>
      <c r="E187">
        <f t="shared" si="17"/>
        <v>-54335</v>
      </c>
      <c r="F187">
        <f t="shared" si="18"/>
        <v>-0.5142863715836937</v>
      </c>
    </row>
    <row r="188" spans="3:6" ht="12.75">
      <c r="C188">
        <v>342</v>
      </c>
      <c r="D188">
        <f t="shared" si="19"/>
        <v>28278.75</v>
      </c>
      <c r="E188">
        <f aca="true" t="shared" si="20" ref="E188:E197">3/2*C188+15/2-(15^2-18*C188+C188^2)^1/2</f>
        <v>-54996</v>
      </c>
      <c r="F188">
        <f aca="true" t="shared" si="21" ref="F188:F197">D188/E188</f>
        <v>-0.5141964870172376</v>
      </c>
    </row>
    <row r="189" spans="3:6" ht="12.75">
      <c r="C189">
        <v>344</v>
      </c>
      <c r="D189">
        <f t="shared" si="19"/>
        <v>28615.75</v>
      </c>
      <c r="E189">
        <f t="shared" si="20"/>
        <v>-55661</v>
      </c>
      <c r="F189">
        <f t="shared" si="21"/>
        <v>-0.5141077235407198</v>
      </c>
    </row>
    <row r="190" spans="3:6" ht="12.75">
      <c r="C190">
        <v>346</v>
      </c>
      <c r="D190">
        <f t="shared" si="19"/>
        <v>28954.75</v>
      </c>
      <c r="E190">
        <f t="shared" si="20"/>
        <v>-56330</v>
      </c>
      <c r="F190">
        <f t="shared" si="21"/>
        <v>-0.5140200603586011</v>
      </c>
    </row>
    <row r="191" spans="3:6" ht="12.75">
      <c r="C191">
        <v>348</v>
      </c>
      <c r="D191">
        <f t="shared" si="19"/>
        <v>29295.75</v>
      </c>
      <c r="E191">
        <f t="shared" si="20"/>
        <v>-57003</v>
      </c>
      <c r="F191">
        <f t="shared" si="21"/>
        <v>-0.5139334771854113</v>
      </c>
    </row>
    <row r="192" spans="3:6" ht="12.75">
      <c r="C192">
        <v>350</v>
      </c>
      <c r="D192">
        <f t="shared" si="19"/>
        <v>29638.75</v>
      </c>
      <c r="E192">
        <f t="shared" si="20"/>
        <v>-57680</v>
      </c>
      <c r="F192">
        <f t="shared" si="21"/>
        <v>-0.5138479542302358</v>
      </c>
    </row>
    <row r="193" spans="3:6" ht="12.75">
      <c r="C193">
        <v>352</v>
      </c>
      <c r="D193">
        <f t="shared" si="19"/>
        <v>29983.75</v>
      </c>
      <c r="E193">
        <f t="shared" si="20"/>
        <v>-58361</v>
      </c>
      <c r="F193">
        <f t="shared" si="21"/>
        <v>-0.5137634721817652</v>
      </c>
    </row>
    <row r="194" spans="3:6" ht="12.75">
      <c r="C194">
        <v>354</v>
      </c>
      <c r="D194">
        <f t="shared" si="19"/>
        <v>30330.75</v>
      </c>
      <c r="E194">
        <f t="shared" si="20"/>
        <v>-59046</v>
      </c>
      <c r="F194">
        <f t="shared" si="21"/>
        <v>-0.5136800121938827</v>
      </c>
    </row>
    <row r="195" spans="3:6" ht="12.75">
      <c r="C195">
        <v>356</v>
      </c>
      <c r="D195">
        <f t="shared" si="19"/>
        <v>30679.75</v>
      </c>
      <c r="E195">
        <f t="shared" si="20"/>
        <v>-59735</v>
      </c>
      <c r="F195">
        <f t="shared" si="21"/>
        <v>-0.5135975558717669</v>
      </c>
    </row>
    <row r="196" spans="3:6" ht="12.75">
      <c r="C196">
        <v>358</v>
      </c>
      <c r="D196">
        <f t="shared" si="19"/>
        <v>31030.75</v>
      </c>
      <c r="E196">
        <f t="shared" si="20"/>
        <v>-60428</v>
      </c>
      <c r="F196">
        <f t="shared" si="21"/>
        <v>-0.5135160852584895</v>
      </c>
    </row>
    <row r="197" spans="3:6" ht="12.75">
      <c r="C197">
        <v>360</v>
      </c>
      <c r="D197">
        <f t="shared" si="19"/>
        <v>31383.75</v>
      </c>
      <c r="E197">
        <f t="shared" si="20"/>
        <v>-61125</v>
      </c>
      <c r="F197">
        <f t="shared" si="21"/>
        <v>-0.5134355828220859</v>
      </c>
    </row>
  </sheetData>
  <mergeCells count="12">
    <mergeCell ref="D15:D16"/>
    <mergeCell ref="C15:C16"/>
    <mergeCell ref="F4:F5"/>
    <mergeCell ref="H4:H5"/>
    <mergeCell ref="J4:J5"/>
    <mergeCell ref="N4:N5"/>
    <mergeCell ref="E15:E16"/>
    <mergeCell ref="F8:F9"/>
    <mergeCell ref="H8:H9"/>
    <mergeCell ref="I8:J9"/>
    <mergeCell ref="N8:N9"/>
    <mergeCell ref="F15:F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egemyo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</dc:creator>
  <cp:keywords/>
  <dc:description/>
  <cp:lastModifiedBy>Erdogan</cp:lastModifiedBy>
  <cp:lastPrinted>2003-04-26T23:16:37Z</cp:lastPrinted>
  <dcterms:created xsi:type="dcterms:W3CDTF">2003-04-06T06:39:49Z</dcterms:created>
  <dcterms:modified xsi:type="dcterms:W3CDTF">2004-02-09T17:26:31Z</dcterms:modified>
  <cp:category/>
  <cp:version/>
  <cp:contentType/>
  <cp:contentStatus/>
</cp:coreProperties>
</file>